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thewvumc.sharepoint.com/Conference Policies and Forms/Charge Conference Forms/Treasurer Drafted Documents/2022/"/>
    </mc:Choice>
  </mc:AlternateContent>
  <xr:revisionPtr revIDLastSave="114" documentId="8_{16B4E7FC-27F1-4077-92F8-08329800BFBF}" xr6:coauthVersionLast="47" xr6:coauthVersionMax="47" xr10:uidLastSave="{DDD00E2E-68CF-4F60-8C55-ADD9AEC4A7A5}"/>
  <bookViews>
    <workbookView xWindow="-120" yWindow="-120" windowWidth="29040" windowHeight="15840" xr2:uid="{778B4B78-4946-4C3F-822A-8C0D9DFD5C56}"/>
  </bookViews>
  <sheets>
    <sheet name="Breakdown with Chart" sheetId="4" r:id="rId1"/>
    <sheet name="Summary Table" sheetId="7" r:id="rId2"/>
    <sheet name="Sheet1" sheetId="5" r:id="rId3"/>
  </sheets>
  <definedNames>
    <definedName name="_xlnm._FilterDatabase" localSheetId="0" hidden="1">'Breakdown with Chart'!$A$29:$G$29</definedName>
    <definedName name="_xlnm.Print_Area" localSheetId="0">'Breakdown with Chart'!$A$1:$G$68</definedName>
    <definedName name="_xlnm.Print_Titles" localSheetId="0">'Breakdown with Chart'!$29:$29</definedName>
  </definedNames>
  <calcPr calcId="191028"/>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5" i="4" l="1"/>
  <c r="E74" i="4"/>
  <c r="E27" i="4" l="1"/>
  <c r="G44" i="4" l="1"/>
  <c r="F44" i="4"/>
  <c r="F30" i="4"/>
  <c r="G50" i="4"/>
  <c r="F50" i="4"/>
  <c r="F35" i="4"/>
  <c r="G56" i="4"/>
  <c r="F41" i="4"/>
  <c r="G51" i="4"/>
  <c r="G31" i="4"/>
  <c r="F37" i="4"/>
  <c r="G61" i="4"/>
  <c r="F66" i="4"/>
  <c r="G52" i="4"/>
  <c r="G63" i="4"/>
  <c r="F63" i="4"/>
  <c r="G40" i="4"/>
  <c r="G60" i="4"/>
  <c r="F47" i="4"/>
  <c r="F52" i="4"/>
  <c r="G47" i="4"/>
  <c r="F39" i="4"/>
  <c r="F45" i="4"/>
  <c r="F55" i="4"/>
  <c r="G42" i="4"/>
  <c r="F34" i="4"/>
  <c r="G33" i="4"/>
  <c r="F46" i="4"/>
  <c r="G39" i="4"/>
  <c r="G55" i="4"/>
  <c r="G38" i="4"/>
  <c r="G32" i="4"/>
  <c r="F65" i="4"/>
  <c r="F33" i="4"/>
  <c r="G26" i="4"/>
  <c r="G24" i="4"/>
  <c r="G37" i="4"/>
  <c r="F58" i="4"/>
  <c r="G66" i="4"/>
  <c r="G34" i="4"/>
  <c r="F62" i="4"/>
  <c r="G57" i="4"/>
  <c r="F64" i="4"/>
  <c r="F36" i="4"/>
  <c r="F31" i="4"/>
  <c r="F60" i="4"/>
  <c r="F56" i="4"/>
  <c r="F57" i="4"/>
  <c r="G58" i="4"/>
  <c r="G49" i="4"/>
  <c r="F51" i="4"/>
  <c r="G65" i="4"/>
  <c r="F48" i="4"/>
  <c r="F53" i="4"/>
  <c r="G59" i="4"/>
  <c r="G35" i="4"/>
  <c r="F43" i="4"/>
  <c r="G48" i="4"/>
  <c r="G53" i="4"/>
  <c r="F42" i="4"/>
  <c r="F49" i="4"/>
  <c r="F40" i="4"/>
  <c r="F32" i="4"/>
  <c r="G45" i="4"/>
  <c r="F59" i="4"/>
  <c r="G43" i="4"/>
  <c r="G25" i="4"/>
  <c r="E68" i="4"/>
  <c r="E73" i="4" s="1"/>
  <c r="F38" i="4"/>
  <c r="G54" i="4"/>
  <c r="G62" i="4"/>
  <c r="F54" i="4"/>
  <c r="F61" i="4"/>
  <c r="G64" i="4"/>
  <c r="G36" i="4"/>
  <c r="G41" i="4"/>
  <c r="G46" i="4"/>
  <c r="G30" i="4"/>
  <c r="G68" i="4" l="1"/>
  <c r="G74" i="4"/>
  <c r="F68" i="4"/>
  <c r="G73" i="4" l="1"/>
</calcChain>
</file>

<file path=xl/sharedStrings.xml><?xml version="1.0" encoding="utf-8"?>
<sst xmlns="http://schemas.openxmlformats.org/spreadsheetml/2006/main" count="138" uniqueCount="100">
  <si>
    <t>Episcopal Fund</t>
  </si>
  <si>
    <t>Episcopal Residence</t>
  </si>
  <si>
    <t>This is our share of the Annual Budget to provide an Episcopal residence for our Bishop &amp; family</t>
  </si>
  <si>
    <t>Equitable Compensation</t>
  </si>
  <si>
    <t>Minister's Pension, Conference Responsibility</t>
  </si>
  <si>
    <t>For ministers employed by the Annual Conference</t>
  </si>
  <si>
    <t>Board of Ordained Ministry</t>
  </si>
  <si>
    <t>Sexual Ethics</t>
  </si>
  <si>
    <t>To provide training and education for clergy and laity around the standards and issues of sexual ethics</t>
  </si>
  <si>
    <t>World Service Fund</t>
  </si>
  <si>
    <t>World Service Fund - Contingency</t>
  </si>
  <si>
    <t>Covenant Council &amp; Office of Connectional Ministry</t>
  </si>
  <si>
    <t>Assures that Conference programs are developed and implemented, emphasizes service to local churches, and Conference agencies through consultation, program correlation and resources, including print and online publications.  Provides salaries, housing, and travel for four full-time and two part-time staff consultants plus office personnel and the operating expenses of the Council.</t>
  </si>
  <si>
    <t>Justice and Advocacy</t>
  </si>
  <si>
    <t>Christian Unity/Inter-Religious Concerns</t>
  </si>
  <si>
    <t>Higher Education and Campus Ministry</t>
  </si>
  <si>
    <t>Lay Ministry Team</t>
  </si>
  <si>
    <t>Coordinates ministries of lay men and women</t>
  </si>
  <si>
    <t>Archives and History</t>
  </si>
  <si>
    <t>Conference Camps and Educational Center</t>
  </si>
  <si>
    <t>Makes possible the many and varied outdoor Christian experiences at Spring Heights in Spencer</t>
  </si>
  <si>
    <t>Ethnic Ministries</t>
  </si>
  <si>
    <t>Supports the sensitization of the church through workshops and other informational resources.</t>
  </si>
  <si>
    <t>Diversity and Inclusion</t>
  </si>
  <si>
    <t>Board of Global Ministries</t>
  </si>
  <si>
    <t>Youth Ministries</t>
  </si>
  <si>
    <t>Provides for youth events designated to nurture their faith in the Gospel and in the church</t>
  </si>
  <si>
    <t>Communications</t>
  </si>
  <si>
    <t>Young Adult Ministries</t>
  </si>
  <si>
    <t>Older Adult Ministries</t>
  </si>
  <si>
    <t>Supports the mature faith of older adults through resources and outreach specifically targeting their needs.</t>
  </si>
  <si>
    <t>Jurisdictional Apportionments</t>
  </si>
  <si>
    <t>Funds activities and ministry in the Northeastern Jurisdiction</t>
  </si>
  <si>
    <t>Conference Lay Leader</t>
  </si>
  <si>
    <t>Spring Heights Maintenance Fund</t>
  </si>
  <si>
    <t>Area Fund</t>
  </si>
  <si>
    <t>This funds the cost of the Session of the Annual Conference</t>
  </si>
  <si>
    <t>Conference Administration</t>
  </si>
  <si>
    <t>United Methodist Center</t>
  </si>
  <si>
    <t>Covers Annual Conference property, Spring Heights capital improvements, fidelity bonds, etc.</t>
  </si>
  <si>
    <t>Delegate Expense</t>
  </si>
  <si>
    <t>Helps defray the expense for our General and Jurisdictional Conference delegates</t>
  </si>
  <si>
    <t>General Church Apportionments</t>
  </si>
  <si>
    <t>Expense</t>
  </si>
  <si>
    <t>Description</t>
  </si>
  <si>
    <t>The West Virginia Conference Share of the Salaries, Pensions, Office and Travel Expenses of all United Methodists Bishops</t>
  </si>
  <si>
    <t>Supplements local church support to provide acceptable living standards for ministers in churches which cannot provide adequate salaries</t>
  </si>
  <si>
    <t>Provides a major medical expense program for all our active and retired ministers, spouses, and dependents</t>
  </si>
  <si>
    <t>Supports seven General program agencies and three administrative and support agencies. Much of the work of these agencies is supporting annual conference and local churches. World Service makes possible the missional work of the church in the United States and around the world.  It is the basic channel of support to general programs and agencies.</t>
  </si>
  <si>
    <t>Amount apportioned to enable the Annual Conference to pay 100% of its World Service apportionment.</t>
  </si>
  <si>
    <t>Relates the Gospel to the community at large through the ministry units of God's Creation, God's Human Community and Resourcing Congregational Life</t>
  </si>
  <si>
    <t>Supports and promotes ecumenical church projects and concerns particularly through the West Virginia Council of Churches</t>
  </si>
  <si>
    <t>Provides for the repair and upkeep of the Rehoboth Chapel Museum near Union and the Archive Center at West Virginia Wesleyan College.</t>
  </si>
  <si>
    <t>To support our ministry to all people and be intentional not to exclude people due to race, gender, creed, ethnicity, or any bias we may perceive.</t>
  </si>
  <si>
    <t>Helping to create holy, healthy and loving churches by planting new faith communities and offering processes and systems that enable existing churches to take the next step.</t>
  </si>
  <si>
    <t>Coordinates and plans the communications ministries of the Annual Conference.  This includes all print, electronic, and other forms of media.</t>
  </si>
  <si>
    <t>Supports young adults in the Conference through exploration and development of their faith and relationship with God.</t>
  </si>
  <si>
    <t>Provides for the expenses of the Conference Lay Leader such as travel, postage, telephone, and other costs</t>
  </si>
  <si>
    <t>Allows for the  perpetual funding of maintenance items for the Conference camp at Spring Heights</t>
  </si>
  <si>
    <t>This program is administered by the Bishop for special projects and programs as need and opportunity arise</t>
  </si>
  <si>
    <t>This pays for the Annual Conference Workbooks and Journals, salaries of the Statistician and Secretary, expense of the Treasurer's Office, expense of the Conference Trustee's, legal fees other than those for abandoned property, expense of special committees which are appointed but have no budgets, and expenses of the Council on Finance and Administration</t>
  </si>
  <si>
    <t>Pay rent for the United Methodist Center in Charleston, maintenance contracts on certain equipment and the purchase of new equipment</t>
  </si>
  <si>
    <t>Finances administrative work at the General Church level and funds the General Conference Session, supports ecumenical activities with other Christian denominations world-wide, supports operating budgets and capital improvements at 11 historically black colleges and one medical school, supports the development of an institution of higher learning in Africa, provides aid for ministerial students, continuing education for ordained and diaconal ministers and funding for our 13 theological seminaries, and supports special programs on substance abuse, campus ministries, older adults, and others.</t>
  </si>
  <si>
    <t>Category</t>
  </si>
  <si>
    <t>Conference Total</t>
  </si>
  <si>
    <t>Local Church Support</t>
  </si>
  <si>
    <t>Category 1 - Ministerial Support</t>
  </si>
  <si>
    <t>Category 2 - World Service and Conference Benevolences</t>
  </si>
  <si>
    <t>Category 3 - Administration and General Funds</t>
  </si>
  <si>
    <t>Percentage of Total Budget</t>
  </si>
  <si>
    <t>Totals</t>
  </si>
  <si>
    <t>Support for Health and Welfare Ministries including - Supplemental salary support for the chaplain at Burlington UM Family Services; the Division of Mission, including support to Heart + Hand Outreach Ministries, Ebenezer Community Outreach Ministry, Heart and Hand House, Philippi; House of the Carpenter; Scott's Run Settlement House; and Tyrand Cooperative Ministries; and to Church and Community Workers; guidance in Parish Development; New Vision Depot; and support for the UM Appalachian Ministry Network</t>
  </si>
  <si>
    <t>Budget Supporting Ministry Within WV Conference</t>
  </si>
  <si>
    <t>Budget Supporting Ministry Outside WV Conference</t>
  </si>
  <si>
    <t xml:space="preserve">District Office </t>
  </si>
  <si>
    <t>Salary and benefits for all district employees, travel, housing, and office expenses</t>
  </si>
  <si>
    <t>Conference Board of Trustees</t>
  </si>
  <si>
    <t>Not Set to Print</t>
  </si>
  <si>
    <t>Clergy Support/Benefits</t>
  </si>
  <si>
    <t>Congregational Vitality</t>
  </si>
  <si>
    <t>General Church &amp; Jurisdictional Apportionments</t>
  </si>
  <si>
    <t>Administration</t>
  </si>
  <si>
    <t>Annual Conference Session &amp; Reserve</t>
  </si>
  <si>
    <t>Minister's Medical Insurance &amp; Reserve</t>
  </si>
  <si>
    <t>Ministry Support &amp; Benevolences</t>
  </si>
  <si>
    <t>Ministerial Ed Fund Conference Share</t>
  </si>
  <si>
    <t>Row Labels</t>
  </si>
  <si>
    <t>Grand Total</t>
  </si>
  <si>
    <t>Sum of Conference Total</t>
  </si>
  <si>
    <t>Ministry Category</t>
  </si>
  <si>
    <t>Provides vitally needed scholarships, resources for those discerning a call to ordained ministry, course-of-study education for local pastors, and continuing formation opportunities for pastors. Every clergy person who has served in the WVUMC over the past 50 years has been shaped in part by the ministries and institutions supported by the Ministerial Education Fund.</t>
  </si>
  <si>
    <t>Affiliated College Support</t>
  </si>
  <si>
    <t>Provides vocational guidance for Campus Ministries at Concord University, Fairmont State University, Marshall University, Potomac State University, University of Charleston, West Virginia University, and West Liberty State University</t>
  </si>
  <si>
    <t>Support to West Virginia Wesleyan College and specifically the spiritual life department</t>
  </si>
  <si>
    <t>Local UMC (00000)</t>
  </si>
  <si>
    <t>Supervises the enlistment, education, certification, and care of pastors.  Also provides training and continuing education opportunities for pastors. Provides counseling services for our parsonage families</t>
  </si>
  <si>
    <t>2023 Local Church Breakdown of Ministry Support</t>
  </si>
  <si>
    <t>Local Church 2023 Fair Share Apportionment</t>
  </si>
  <si>
    <t>Total Conference Budget 2023</t>
  </si>
  <si>
    <t>Current Year (2022) Now Available on Conference Website at: https://www.wvumc.org/ministry-support-breakdown/calculator/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</si>
</sst>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
    <numFmt numFmtId="165" formatCode="_(&quot;$&quot;* #,##0_);_(&quot;$&quot;* \(#,##0\);_(&quot;$&quot;* &quot;-&quot;??_);_(@_)"/>
  </numFmts>
  <fonts count="19" x14ac:knownFonts="1">
    <font>
      <sz val="11"/>
      <color theme="1"/>
      <name val="Calibri"/>
      <family val="2"/>
      <scheme val="minor"/>
    </font>
    <font>
      <sz val="11"/>
      <color theme="1"/>
      <name val="Calibri"/>
      <family val="2"/>
      <scheme val="minor"/>
    </font>
    <font>
      <b/>
      <sz val="12"/>
      <color indexed="8"/>
      <name val="Arial"/>
      <family val="2"/>
    </font>
    <font>
      <sz val="10"/>
      <color indexed="8"/>
      <name val="Arial"/>
      <family val="2"/>
    </font>
    <font>
      <sz val="10"/>
      <name val="Arial"/>
      <family val="2"/>
    </font>
    <font>
      <sz val="12"/>
      <color indexed="58"/>
      <name val="Arial"/>
      <family val="2"/>
    </font>
    <font>
      <b/>
      <sz val="12"/>
      <color indexed="58"/>
      <name val="Arial"/>
      <family val="2"/>
    </font>
    <font>
      <b/>
      <i/>
      <sz val="12"/>
      <color indexed="8"/>
      <name val="Arial"/>
      <family val="2"/>
    </font>
    <font>
      <b/>
      <sz val="10"/>
      <color indexed="8"/>
      <name val="Arial"/>
      <family val="2"/>
    </font>
    <font>
      <sz val="12"/>
      <color indexed="8"/>
      <name val="Arial"/>
      <family val="2"/>
    </font>
    <font>
      <b/>
      <sz val="10"/>
      <name val="Arial"/>
      <family val="2"/>
    </font>
    <font>
      <i/>
      <sz val="12"/>
      <color indexed="8"/>
      <name val="Arial"/>
      <family val="2"/>
    </font>
    <font>
      <sz val="12"/>
      <color theme="1"/>
      <name val="Arial"/>
      <family val="2"/>
    </font>
    <font>
      <b/>
      <sz val="12"/>
      <name val="Arial"/>
      <family val="2"/>
    </font>
    <font>
      <b/>
      <sz val="12"/>
      <color theme="1"/>
      <name val="Arial"/>
      <family val="2"/>
    </font>
    <font>
      <sz val="10"/>
      <color theme="1"/>
      <name val="Arial"/>
      <family val="2"/>
    </font>
    <font>
      <b/>
      <sz val="18"/>
      <color indexed="8"/>
      <name val="Arial"/>
      <family val="2"/>
    </font>
    <font>
      <b/>
      <sz val="12"/>
      <color theme="4" tint="-0.249977111117893"/>
      <name val="Arial"/>
      <family val="2"/>
    </font>
    <font>
      <b/>
      <sz val="18"/>
      <color theme="4" tint="-0.249977111117893"/>
      <name val="Arial"/>
      <family val="2"/>
    </font>
  </fonts>
  <fills count="4">
    <fill>
      <patternFill patternType="none"/>
    </fill>
    <fill>
      <patternFill patternType="gray125"/>
    </fill>
    <fill>
      <patternFill patternType="solid">
        <fgColor theme="4" tint="0.59999389629810485"/>
        <bgColor indexed="64"/>
      </patternFill>
    </fill>
    <fill>
      <patternFill patternType="solid">
        <fgColor rgb="FFFF0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7" fillId="0" borderId="0" xfId="0" applyFont="1"/>
    <xf numFmtId="164" fontId="9" fillId="0" borderId="0" xfId="0" applyNumberFormat="1" applyFont="1"/>
    <xf numFmtId="10" fontId="11" fillId="0" borderId="0" xfId="0" applyNumberFormat="1" applyFont="1"/>
    <xf numFmtId="0" fontId="9" fillId="0" borderId="0" xfId="0" applyFont="1" applyAlignment="1">
      <alignment horizontal="center"/>
    </xf>
    <xf numFmtId="0" fontId="12" fillId="0" borderId="0" xfId="0" applyFont="1"/>
    <xf numFmtId="0" fontId="5" fillId="0" borderId="0" xfId="0" applyFont="1"/>
    <xf numFmtId="0" fontId="9" fillId="0" borderId="0" xfId="0" applyFont="1"/>
    <xf numFmtId="0" fontId="13" fillId="0" borderId="0" xfId="0" applyFont="1"/>
    <xf numFmtId="0" fontId="12" fillId="0" borderId="0" xfId="0" applyFont="1" applyAlignment="1">
      <alignment wrapText="1"/>
    </xf>
    <xf numFmtId="164" fontId="12" fillId="0" borderId="0" xfId="0" applyNumberFormat="1" applyFont="1"/>
    <xf numFmtId="0" fontId="12" fillId="0" borderId="0" xfId="0" applyFont="1" applyAlignment="1">
      <alignment horizontal="center"/>
    </xf>
    <xf numFmtId="164" fontId="6" fillId="0" borderId="0" xfId="0" applyNumberFormat="1" applyFont="1" applyBorder="1" applyAlignment="1">
      <alignment horizontal="center"/>
    </xf>
    <xf numFmtId="0" fontId="8" fillId="0" borderId="1" xfId="0" applyFont="1" applyBorder="1" applyAlignment="1">
      <alignment vertical="top" wrapText="1"/>
    </xf>
    <xf numFmtId="0" fontId="3" fillId="0" borderId="1" xfId="0" applyFont="1" applyBorder="1" applyAlignment="1">
      <alignment horizontal="center" vertical="top"/>
    </xf>
    <xf numFmtId="164" fontId="3" fillId="0" borderId="1" xfId="0" applyNumberFormat="1" applyFont="1" applyBorder="1" applyAlignment="1">
      <alignment vertical="top"/>
    </xf>
    <xf numFmtId="164" fontId="3" fillId="0" borderId="1" xfId="1" applyNumberFormat="1" applyFont="1" applyBorder="1" applyAlignment="1">
      <alignment vertical="top"/>
    </xf>
    <xf numFmtId="10" fontId="3" fillId="0" borderId="1" xfId="2" applyNumberFormat="1" applyFont="1" applyBorder="1" applyAlignment="1">
      <alignment vertical="top"/>
    </xf>
    <xf numFmtId="0" fontId="3" fillId="0" borderId="1" xfId="0" applyFont="1" applyBorder="1" applyAlignment="1">
      <alignment horizontal="left" vertical="top" wrapText="1"/>
    </xf>
    <xf numFmtId="0" fontId="8" fillId="0" borderId="2" xfId="0" applyFont="1" applyBorder="1" applyAlignment="1">
      <alignment vertical="top" wrapText="1"/>
    </xf>
    <xf numFmtId="0" fontId="3" fillId="0" borderId="2" xfId="0" applyFont="1" applyBorder="1" applyAlignment="1">
      <alignment horizontal="center" vertical="top"/>
    </xf>
    <xf numFmtId="164" fontId="3" fillId="0" borderId="2" xfId="0" applyNumberFormat="1" applyFont="1" applyBorder="1" applyAlignment="1">
      <alignment vertical="top"/>
    </xf>
    <xf numFmtId="164" fontId="3" fillId="0" borderId="2" xfId="1" applyNumberFormat="1" applyFont="1" applyBorder="1" applyAlignment="1">
      <alignment vertical="top"/>
    </xf>
    <xf numFmtId="10" fontId="3" fillId="0" borderId="2" xfId="2" applyNumberFormat="1" applyFont="1" applyBorder="1" applyAlignment="1">
      <alignment vertical="top"/>
    </xf>
    <xf numFmtId="0" fontId="2" fillId="0" borderId="3" xfId="0" applyFont="1" applyBorder="1" applyAlignment="1">
      <alignment horizontal="center"/>
    </xf>
    <xf numFmtId="0" fontId="2" fillId="0" borderId="4" xfId="0" applyFont="1" applyBorder="1" applyAlignment="1">
      <alignment horizontal="center"/>
    </xf>
    <xf numFmtId="164" fontId="2" fillId="0" borderId="4" xfId="0" applyNumberFormat="1" applyFont="1" applyBorder="1" applyAlignment="1">
      <alignment horizontal="center" wrapText="1"/>
    </xf>
    <xf numFmtId="0" fontId="2" fillId="0" borderId="5" xfId="0" applyFont="1" applyBorder="1" applyAlignment="1">
      <alignment horizontal="center" wrapText="1"/>
    </xf>
    <xf numFmtId="0" fontId="9" fillId="0" borderId="1" xfId="0" applyFont="1" applyBorder="1" applyAlignment="1">
      <alignment horizontal="center"/>
    </xf>
    <xf numFmtId="165" fontId="14" fillId="0" borderId="1" xfId="1" applyNumberFormat="1" applyFont="1" applyBorder="1"/>
    <xf numFmtId="164" fontId="9" fillId="0" borderId="1" xfId="0" applyNumberFormat="1" applyFont="1" applyBorder="1"/>
    <xf numFmtId="0" fontId="9" fillId="0" borderId="1" xfId="0" applyFont="1" applyBorder="1" applyAlignment="1">
      <alignment wrapText="1"/>
    </xf>
    <xf numFmtId="0" fontId="2" fillId="0" borderId="6" xfId="0" applyFont="1" applyBorder="1"/>
    <xf numFmtId="0" fontId="9" fillId="0" borderId="7" xfId="0" applyFont="1" applyBorder="1"/>
    <xf numFmtId="0" fontId="9" fillId="0" borderId="7" xfId="0" applyFont="1" applyBorder="1" applyAlignment="1">
      <alignment horizontal="center"/>
    </xf>
    <xf numFmtId="165" fontId="14" fillId="0" borderId="7" xfId="1" applyNumberFormat="1" applyFont="1" applyBorder="1"/>
    <xf numFmtId="164" fontId="9" fillId="0" borderId="7" xfId="0" applyNumberFormat="1" applyFont="1" applyBorder="1"/>
    <xf numFmtId="10" fontId="2" fillId="0" borderId="8" xfId="2" applyNumberFormat="1" applyFont="1" applyBorder="1"/>
    <xf numFmtId="0" fontId="2" fillId="0" borderId="9" xfId="0" applyFont="1" applyBorder="1"/>
    <xf numFmtId="10" fontId="2" fillId="0" borderId="10" xfId="2" applyNumberFormat="1" applyFont="1" applyBorder="1"/>
    <xf numFmtId="0" fontId="2" fillId="0" borderId="11" xfId="0" applyFont="1" applyBorder="1"/>
    <xf numFmtId="0" fontId="9" fillId="0" borderId="12" xfId="0" applyFont="1" applyBorder="1"/>
    <xf numFmtId="0" fontId="9" fillId="0" borderId="12" xfId="0" applyFont="1" applyBorder="1" applyAlignment="1">
      <alignment horizontal="center"/>
    </xf>
    <xf numFmtId="165" fontId="14" fillId="0" borderId="12" xfId="1" applyNumberFormat="1" applyFont="1" applyBorder="1"/>
    <xf numFmtId="164" fontId="9" fillId="0" borderId="12" xfId="0" applyNumberFormat="1" applyFont="1" applyBorder="1"/>
    <xf numFmtId="0" fontId="9" fillId="0" borderId="13" xfId="0" applyFont="1" applyBorder="1"/>
    <xf numFmtId="0" fontId="10" fillId="0" borderId="1" xfId="0" applyFont="1" applyBorder="1"/>
    <xf numFmtId="0" fontId="15" fillId="0" borderId="1" xfId="0" applyFont="1" applyBorder="1" applyAlignment="1">
      <alignment wrapText="1"/>
    </xf>
    <xf numFmtId="0" fontId="15" fillId="0" borderId="1" xfId="0" applyFont="1" applyBorder="1" applyAlignment="1">
      <alignment horizontal="center"/>
    </xf>
    <xf numFmtId="164" fontId="15" fillId="0" borderId="1" xfId="0" applyNumberFormat="1" applyFont="1" applyBorder="1"/>
    <xf numFmtId="0" fontId="15" fillId="0" borderId="1" xfId="0" applyFont="1" applyBorder="1"/>
    <xf numFmtId="0" fontId="10" fillId="0" borderId="14" xfId="0" applyFont="1" applyBorder="1"/>
    <xf numFmtId="0" fontId="15" fillId="0" borderId="14" xfId="0" applyFont="1" applyBorder="1" applyAlignment="1">
      <alignment wrapText="1"/>
    </xf>
    <xf numFmtId="0" fontId="15" fillId="0" borderId="14" xfId="0" applyFont="1" applyBorder="1" applyAlignment="1">
      <alignment horizontal="center"/>
    </xf>
    <xf numFmtId="164" fontId="15" fillId="0" borderId="14" xfId="0" applyNumberFormat="1" applyFont="1" applyBorder="1"/>
    <xf numFmtId="0" fontId="8" fillId="2" borderId="1" xfId="0" applyFont="1" applyFill="1" applyBorder="1" applyAlignment="1">
      <alignment vertical="top" wrapText="1"/>
    </xf>
    <xf numFmtId="0" fontId="3" fillId="2" borderId="1" xfId="0" applyFont="1" applyFill="1" applyBorder="1" applyAlignment="1">
      <alignment horizontal="center" vertical="top"/>
    </xf>
    <xf numFmtId="164" fontId="3" fillId="2" borderId="1" xfId="0" applyNumberFormat="1" applyFont="1" applyFill="1" applyBorder="1" applyAlignment="1">
      <alignment vertical="top"/>
    </xf>
    <xf numFmtId="164" fontId="3" fillId="2" borderId="1" xfId="1" applyNumberFormat="1" applyFont="1" applyFill="1" applyBorder="1" applyAlignment="1">
      <alignment vertical="top"/>
    </xf>
    <xf numFmtId="10" fontId="3" fillId="2" borderId="1" xfId="2" applyNumberFormat="1" applyFont="1" applyFill="1" applyBorder="1" applyAlignment="1">
      <alignment vertical="top"/>
    </xf>
    <xf numFmtId="164" fontId="6" fillId="0" borderId="0" xfId="0" applyNumberFormat="1" applyFont="1" applyBorder="1" applyAlignment="1">
      <alignment horizontal="center"/>
    </xf>
    <xf numFmtId="0" fontId="2" fillId="0" borderId="15" xfId="0" applyFont="1" applyBorder="1"/>
    <xf numFmtId="0" fontId="2" fillId="0" borderId="16" xfId="0" applyFont="1" applyBorder="1"/>
    <xf numFmtId="0" fontId="2" fillId="0" borderId="17" xfId="0" applyFont="1" applyBorder="1"/>
    <xf numFmtId="0" fontId="5" fillId="0" borderId="0" xfId="0" applyFont="1" applyFill="1"/>
    <xf numFmtId="0" fontId="12" fillId="0" borderId="0" xfId="0" applyFont="1" applyAlignment="1">
      <alignment horizontal="center"/>
    </xf>
    <xf numFmtId="0" fontId="13" fillId="3" borderId="0" xfId="0" applyFont="1" applyFill="1"/>
    <xf numFmtId="10" fontId="2" fillId="0" borderId="19" xfId="2" applyNumberFormat="1" applyFont="1" applyBorder="1"/>
    <xf numFmtId="0" fontId="3" fillId="0" borderId="2" xfId="0" applyFont="1" applyBorder="1" applyAlignment="1">
      <alignment vertical="top" wrapText="1"/>
    </xf>
    <xf numFmtId="0" fontId="3" fillId="0" borderId="1" xfId="0" applyFont="1" applyBorder="1" applyAlignment="1">
      <alignment vertical="top" wrapText="1"/>
    </xf>
    <xf numFmtId="0" fontId="3" fillId="2" borderId="1" xfId="0" applyFont="1" applyFill="1" applyBorder="1" applyAlignment="1">
      <alignment vertical="top" wrapText="1"/>
    </xf>
    <xf numFmtId="0" fontId="4" fillId="0" borderId="1" xfId="0" applyFont="1" applyBorder="1"/>
    <xf numFmtId="0" fontId="4" fillId="0" borderId="14" xfId="0" applyFont="1" applyBorder="1"/>
    <xf numFmtId="0" fontId="4" fillId="0" borderId="1" xfId="0" applyFont="1" applyBorder="1" applyAlignment="1">
      <alignment vertical="top" wrapText="1"/>
    </xf>
    <xf numFmtId="0" fontId="0" fillId="0" borderId="0" xfId="0" pivotButton="1"/>
    <xf numFmtId="0" fontId="0" fillId="0" borderId="0" xfId="0" applyAlignment="1">
      <alignment horizontal="left"/>
    </xf>
    <xf numFmtId="8" fontId="0" fillId="0" borderId="0" xfId="0" applyNumberFormat="1"/>
    <xf numFmtId="0" fontId="3" fillId="0" borderId="1" xfId="0" applyFont="1" applyFill="1" applyBorder="1" applyAlignment="1">
      <alignment horizontal="left" vertical="top" wrapText="1"/>
    </xf>
    <xf numFmtId="0" fontId="2" fillId="0" borderId="18" xfId="0" applyFont="1" applyBorder="1" applyAlignment="1">
      <alignment horizontal="center" wrapText="1"/>
    </xf>
    <xf numFmtId="0" fontId="3" fillId="2" borderId="2" xfId="0" applyFont="1" applyFill="1" applyBorder="1" applyAlignment="1">
      <alignment vertical="top" wrapText="1"/>
    </xf>
    <xf numFmtId="165" fontId="14" fillId="0" borderId="20" xfId="1" applyNumberFormat="1" applyFont="1" applyBorder="1"/>
    <xf numFmtId="9" fontId="15" fillId="0" borderId="14" xfId="2" applyFont="1" applyBorder="1"/>
    <xf numFmtId="0" fontId="16" fillId="0" borderId="0" xfId="0" applyFont="1" applyAlignment="1">
      <alignment horizontal="center"/>
    </xf>
    <xf numFmtId="164" fontId="13" fillId="0" borderId="0" xfId="0" applyNumberFormat="1" applyFont="1" applyFill="1" applyAlignment="1">
      <alignment horizontal="center"/>
    </xf>
    <xf numFmtId="164" fontId="13" fillId="0" borderId="0" xfId="0" applyNumberFormat="1" applyFont="1" applyFill="1" applyBorder="1" applyAlignment="1">
      <alignment horizontal="center"/>
    </xf>
    <xf numFmtId="164" fontId="6" fillId="0" borderId="0" xfId="0" applyNumberFormat="1" applyFont="1" applyAlignment="1">
      <alignment horizontal="center"/>
    </xf>
    <xf numFmtId="0" fontId="17" fillId="0" borderId="0" xfId="0" applyFont="1" applyAlignment="1">
      <alignment horizontal="center"/>
    </xf>
    <xf numFmtId="0" fontId="18" fillId="0" borderId="0" xfId="0" applyFont="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D747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2000">
                <a:solidFill>
                  <a:sysClr val="windowText" lastClr="000000"/>
                </a:solidFill>
                <a:latin typeface="Arial" panose="020B0604020202020204" pitchFamily="34" charset="0"/>
                <a:cs typeface="Arial" panose="020B0604020202020204" pitchFamily="34" charset="0"/>
              </a:rPr>
              <a:t>Location of Ministry Support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26666657778891711"/>
          <c:w val="1"/>
          <c:h val="0.73216556858207094"/>
        </c:manualLayout>
      </c:layout>
      <c:pie3DChart>
        <c:varyColors val="1"/>
        <c:ser>
          <c:idx val="0"/>
          <c:order val="0"/>
          <c:spPr>
            <a:solidFill>
              <a:srgbClr val="FF0000"/>
            </a:solidFill>
          </c:spPr>
          <c:dPt>
            <c:idx val="0"/>
            <c:bubble3D val="0"/>
            <c:explosion val="7"/>
            <c:spPr>
              <a:solidFill>
                <a:srgbClr val="FF0000"/>
              </a:soli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19DC-42C9-91E2-C75F06DA032A}"/>
              </c:ext>
            </c:extLst>
          </c:dPt>
          <c:dPt>
            <c:idx val="1"/>
            <c:bubble3D val="0"/>
            <c:spPr>
              <a:solidFill>
                <a:schemeClr val="accent1">
                  <a:lumMod val="60000"/>
                  <a:lumOff val="40000"/>
                </a:schemeClr>
              </a:soli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19DC-42C9-91E2-C75F06DA032A}"/>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mn-cs"/>
                    </a:defRPr>
                  </a:pPr>
                  <a:endParaRPr lang="en-US"/>
                </a:p>
              </c:txPr>
              <c:dLblPos val="ctr"/>
              <c:showLegendKey val="0"/>
              <c:showVal val="0"/>
              <c:showCatName val="0"/>
              <c:showSerName val="0"/>
              <c:showPercent val="1"/>
              <c:showBubbleSize val="0"/>
              <c:extLst>
                <c:ext xmlns:c16="http://schemas.microsoft.com/office/drawing/2014/chart" uri="{C3380CC4-5D6E-409C-BE32-E72D297353CC}">
                  <c16:uniqueId val="{00000001-19DC-42C9-91E2-C75F06DA032A}"/>
                </c:ext>
              </c:extLst>
            </c:dLbl>
            <c:dLbl>
              <c:idx val="1"/>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mn-cs"/>
                    </a:defRPr>
                  </a:pPr>
                  <a:endParaRPr lang="en-US"/>
                </a:p>
              </c:txPr>
              <c:dLblPos val="ctr"/>
              <c:showLegendKey val="0"/>
              <c:showVal val="0"/>
              <c:showCatName val="0"/>
              <c:showSerName val="0"/>
              <c:showPercent val="1"/>
              <c:showBubbleSize val="0"/>
              <c:extLst>
                <c:ext xmlns:c16="http://schemas.microsoft.com/office/drawing/2014/chart" uri="{C3380CC4-5D6E-409C-BE32-E72D297353CC}">
                  <c16:uniqueId val="{00000003-19DC-42C9-91E2-C75F06DA032A}"/>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mn-cs"/>
                  </a:defRPr>
                </a:pPr>
                <a:endParaRPr lang="en-U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'Breakdown with Chart'!$A$73:$A$74</c:f>
              <c:strCache>
                <c:ptCount val="2"/>
                <c:pt idx="0">
                  <c:v>Budget Supporting Ministry Within WV Conference</c:v>
                </c:pt>
                <c:pt idx="1">
                  <c:v>Budget Supporting Ministry Outside WV Conference</c:v>
                </c:pt>
              </c:strCache>
            </c:strRef>
          </c:cat>
          <c:val>
            <c:numRef>
              <c:f>'Breakdown with Chart'!$G$73:$G$74</c:f>
              <c:numCache>
                <c:formatCode>0.00%</c:formatCode>
                <c:ptCount val="2"/>
                <c:pt idx="0">
                  <c:v>0.88012014212745193</c:v>
                </c:pt>
                <c:pt idx="1">
                  <c:v>0.11987985787254807</c:v>
                </c:pt>
              </c:numCache>
            </c:numRef>
          </c:val>
          <c:extLst>
            <c:ext xmlns:c16="http://schemas.microsoft.com/office/drawing/2014/chart" uri="{C3380CC4-5D6E-409C-BE32-E72D297353CC}">
              <c16:uniqueId val="{00000004-19DC-42C9-91E2-C75F06DA032A}"/>
            </c:ext>
          </c:extLst>
        </c:ser>
        <c:dLbls>
          <c:dLblPos val="ctr"/>
          <c:showLegendKey val="0"/>
          <c:showVal val="0"/>
          <c:showCatName val="0"/>
          <c:showSerName val="0"/>
          <c:showPercent val="1"/>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rtl="0">
              <a:defRPr sz="1200" b="1" i="0" u="none" strike="noStrike" kern="1200" baseline="0">
                <a:solidFill>
                  <a:sysClr val="windowText" lastClr="000000"/>
                </a:solidFill>
                <a:latin typeface="Arial" panose="020B0604020202020204" pitchFamily="34" charset="0"/>
                <a:ea typeface="+mn-ea"/>
                <a:cs typeface="+mn-cs"/>
              </a:defRPr>
            </a:pPr>
            <a:endParaRPr lang="en-US"/>
          </a:p>
        </c:txPr>
      </c:legendEntry>
      <c:legendEntry>
        <c:idx val="1"/>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mn-cs"/>
              </a:defRPr>
            </a:pPr>
            <a:endParaRPr lang="en-US"/>
          </a:p>
        </c:txPr>
      </c:legendEntry>
      <c:layout>
        <c:manualLayout>
          <c:xMode val="edge"/>
          <c:yMode val="edge"/>
          <c:x val="2.419349194253944E-2"/>
          <c:y val="0.14803877913968119"/>
          <c:w val="0.93440860215053778"/>
          <c:h val="0.170479966510864"/>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22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[2022 - 2023  Fair Share Breakdown Default.xlsx]Summary Table!PivotTable1</c:name>
    <c:fmtId val="0"/>
  </c:pivotSource>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2020</a:t>
            </a:r>
            <a:r>
              <a:rPr lang="en-US" baseline="0"/>
              <a:t> Support Summary</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a:outerShdw blurRad="317500" algn="ctr" rotWithShape="0">
              <a:prstClr val="black">
                <a:alpha val="25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1"/>
        <c:spPr>
          <a:solidFill>
            <a:srgbClr val="D74766"/>
          </a:solidFill>
          <a:ln>
            <a:noFill/>
          </a:ln>
          <a:effectLst>
            <a:outerShdw blurRad="317500" algn="ctr" rotWithShape="0">
              <a:prstClr val="black">
                <a:alpha val="25000"/>
              </a:prstClr>
            </a:outerShdw>
          </a:effectLst>
        </c:spPr>
        <c:dLbl>
          <c:idx val="0"/>
          <c:layout>
            <c:manualLayout>
              <c:x val="-0.12808641773732582"/>
              <c:y val="-0.16140440791972496"/>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rgbClr val="92D050"/>
          </a:solidFill>
          <a:ln>
            <a:noFill/>
          </a:ln>
          <a:effectLst>
            <a:outerShdw blurRad="317500" algn="ctr" rotWithShape="0">
              <a:prstClr val="black">
                <a:alpha val="25000"/>
              </a:prstClr>
            </a:outerShdw>
          </a:effectLst>
        </c:spPr>
        <c:dLbl>
          <c:idx val="0"/>
          <c:layout>
            <c:manualLayout>
              <c:x val="0.14895137230724215"/>
              <c:y val="0.14023039362325274"/>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3"/>
        <c:spPr>
          <a:solidFill>
            <a:schemeClr val="accent1"/>
          </a:solidFill>
          <a:ln>
            <a:noFill/>
          </a:ln>
          <a:effectLst>
            <a:outerShdw blurRad="317500" algn="ctr" rotWithShape="0">
              <a:prstClr val="black">
                <a:alpha val="25000"/>
              </a:prstClr>
            </a:outerShdw>
          </a:effectLst>
        </c:spPr>
        <c:dLbl>
          <c:idx val="0"/>
          <c:layout>
            <c:manualLayout>
              <c:x val="-0.13692865951996963"/>
              <c:y val="0.1067914426387966"/>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solidFill>
          <a:ln>
            <a:noFill/>
          </a:ln>
          <a:effectLst>
            <a:outerShdw blurRad="317500" algn="ctr" rotWithShape="0">
              <a:prstClr val="black">
                <a:alpha val="25000"/>
              </a:prstClr>
            </a:outerShdw>
          </a:effectLst>
        </c:spPr>
      </c:pivotFmt>
    </c:pivotFmts>
    <c:plotArea>
      <c:layout/>
      <c:pieChart>
        <c:varyColors val="1"/>
        <c:ser>
          <c:idx val="0"/>
          <c:order val="0"/>
          <c:tx>
            <c:strRef>
              <c:f>'Summary Table'!$B$3</c:f>
              <c:strCache>
                <c:ptCount val="1"/>
                <c:pt idx="0">
                  <c:v>Total</c:v>
                </c:pt>
              </c:strCache>
            </c:strRef>
          </c:tx>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4-3E2C-400B-ABB5-A0C4DBFAFDCF}"/>
              </c:ext>
            </c:extLst>
          </c:dPt>
          <c:dPt>
            <c:idx val="1"/>
            <c:bubble3D val="0"/>
            <c:spPr>
              <a:solidFill>
                <a:srgbClr val="D7476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2-3E2C-400B-ABB5-A0C4DBFAFDCF}"/>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BA77-4263-8555-5DB2E9267FFD}"/>
              </c:ext>
            </c:extLst>
          </c:dPt>
          <c:dPt>
            <c:idx val="3"/>
            <c:bubble3D val="0"/>
            <c:spPr>
              <a:solidFill>
                <a:srgbClr val="92D050"/>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3E2C-400B-ABB5-A0C4DBFAFDCF}"/>
              </c:ext>
            </c:extLst>
          </c:dPt>
          <c:dLbls>
            <c:dLbl>
              <c:idx val="0"/>
              <c:layout>
                <c:manualLayout>
                  <c:x val="-0.13692865951996963"/>
                  <c:y val="0.106791442638796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E2C-400B-ABB5-A0C4DBFAFDCF}"/>
                </c:ext>
              </c:extLst>
            </c:dLbl>
            <c:dLbl>
              <c:idx val="1"/>
              <c:layout>
                <c:manualLayout>
                  <c:x val="-0.12808641773732582"/>
                  <c:y val="-0.1614044079197249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E2C-400B-ABB5-A0C4DBFAFDCF}"/>
                </c:ext>
              </c:extLst>
            </c:dLbl>
            <c:dLbl>
              <c:idx val="3"/>
              <c:layout>
                <c:manualLayout>
                  <c:x val="0.14895137230724215"/>
                  <c:y val="0.1402303936232527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E2C-400B-ABB5-A0C4DBFAFDC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'Summary Table'!$A$4:$A$8</c:f>
              <c:strCache>
                <c:ptCount val="4"/>
                <c:pt idx="0">
                  <c:v>Administration</c:v>
                </c:pt>
                <c:pt idx="1">
                  <c:v>Clergy Support/Benefits</c:v>
                </c:pt>
                <c:pt idx="2">
                  <c:v>General Church &amp; Jurisdictional Apportionments</c:v>
                </c:pt>
                <c:pt idx="3">
                  <c:v>Ministry Support &amp; Benevolences</c:v>
                </c:pt>
              </c:strCache>
            </c:strRef>
          </c:cat>
          <c:val>
            <c:numRef>
              <c:f>'Summary Table'!$B$4:$B$8</c:f>
              <c:numCache>
                <c:formatCode>"$"#,##0.00_);[Red]\("$"#,##0.00\)</c:formatCode>
                <c:ptCount val="4"/>
                <c:pt idx="0">
                  <c:v>2993107</c:v>
                </c:pt>
                <c:pt idx="1">
                  <c:v>5267213</c:v>
                </c:pt>
                <c:pt idx="2">
                  <c:v>1661484</c:v>
                </c:pt>
                <c:pt idx="3">
                  <c:v>2955551</c:v>
                </c:pt>
              </c:numCache>
            </c:numRef>
          </c:val>
          <c:extLst>
            <c:ext xmlns:c16="http://schemas.microsoft.com/office/drawing/2014/chart" uri="{C3380CC4-5D6E-409C-BE32-E72D297353CC}">
              <c16:uniqueId val="{00000000-3E2C-400B-ABB5-A0C4DBFAFDCF}"/>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tx>
            <c:v>Ministry Support</c:v>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340-41F6-9D65-38AA56ABF284}"/>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340-41F6-9D65-38AA56ABF284}"/>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340-41F6-9D65-38AA56ABF284}"/>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C340-41F6-9D65-38AA56ABF284}"/>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C340-41F6-9D65-38AA56ABF284}"/>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C340-41F6-9D65-38AA56ABF284}"/>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C340-41F6-9D65-38AA56ABF284}"/>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C340-41F6-9D65-38AA56ABF284}"/>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1-C340-41F6-9D65-38AA56ABF284}"/>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3-C340-41F6-9D65-38AA56ABF284}"/>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5-C340-41F6-9D65-38AA56ABF284}"/>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7-C340-41F6-9D65-38AA56ABF284}"/>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9-C340-41F6-9D65-38AA56ABF284}"/>
              </c:ext>
            </c:extLst>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B-C340-41F6-9D65-38AA56ABF284}"/>
              </c:ext>
            </c:extLst>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D-C340-41F6-9D65-38AA56ABF284}"/>
              </c:ext>
            </c:extLst>
          </c:dPt>
          <c:dPt>
            <c:idx val="15"/>
            <c:bubble3D val="0"/>
            <c:spPr>
              <a:solidFill>
                <a:schemeClr val="accent4">
                  <a:lumMod val="80000"/>
                  <a:lumOff val="2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F-C340-41F6-9D65-38AA56ABF284}"/>
              </c:ext>
            </c:extLst>
          </c:dPt>
          <c:dPt>
            <c:idx val="16"/>
            <c:bubble3D val="0"/>
            <c:spPr>
              <a:solidFill>
                <a:schemeClr val="accent5">
                  <a:lumMod val="80000"/>
                  <a:lumOff val="2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21-C340-41F6-9D65-38AA56ABF284}"/>
              </c:ext>
            </c:extLst>
          </c:dPt>
          <c:dPt>
            <c:idx val="17"/>
            <c:bubble3D val="0"/>
            <c:spPr>
              <a:solidFill>
                <a:schemeClr val="accent6">
                  <a:lumMod val="80000"/>
                  <a:lumOff val="2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23-C340-41F6-9D65-38AA56ABF284}"/>
              </c:ext>
            </c:extLst>
          </c:dPt>
          <c:dPt>
            <c:idx val="18"/>
            <c:bubble3D val="0"/>
            <c:spPr>
              <a:solidFill>
                <a:schemeClr val="accent1">
                  <a:lumMod val="8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25-C340-41F6-9D65-38AA56ABF284}"/>
              </c:ext>
            </c:extLst>
          </c:dPt>
          <c:dPt>
            <c:idx val="19"/>
            <c:bubble3D val="0"/>
            <c:spPr>
              <a:solidFill>
                <a:schemeClr val="accent2">
                  <a:lumMod val="8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27-C340-41F6-9D65-38AA56ABF284}"/>
              </c:ext>
            </c:extLst>
          </c:dPt>
          <c:dPt>
            <c:idx val="20"/>
            <c:bubble3D val="0"/>
            <c:spPr>
              <a:solidFill>
                <a:schemeClr val="accent3">
                  <a:lumMod val="8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29-C340-41F6-9D65-38AA56ABF284}"/>
              </c:ext>
            </c:extLst>
          </c:dPt>
          <c:dPt>
            <c:idx val="21"/>
            <c:bubble3D val="0"/>
            <c:spPr>
              <a:solidFill>
                <a:schemeClr val="accent4">
                  <a:lumMod val="8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2B-C340-41F6-9D65-38AA56ABF284}"/>
              </c:ext>
            </c:extLst>
          </c:dPt>
          <c:dPt>
            <c:idx val="22"/>
            <c:bubble3D val="0"/>
            <c:spPr>
              <a:solidFill>
                <a:schemeClr val="accent5">
                  <a:lumMod val="8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2D-C340-41F6-9D65-38AA56ABF284}"/>
              </c:ext>
            </c:extLst>
          </c:dPt>
          <c:dPt>
            <c:idx val="23"/>
            <c:bubble3D val="0"/>
            <c:spPr>
              <a:solidFill>
                <a:schemeClr val="accent6">
                  <a:lumMod val="8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2F-C340-41F6-9D65-38AA56ABF284}"/>
              </c:ext>
            </c:extLst>
          </c:dPt>
          <c:dPt>
            <c:idx val="24"/>
            <c:bubble3D val="0"/>
            <c:spPr>
              <a:solidFill>
                <a:schemeClr val="accent1">
                  <a:lumMod val="60000"/>
                  <a:lumOff val="4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31-C340-41F6-9D65-38AA56ABF284}"/>
              </c:ext>
            </c:extLst>
          </c:dPt>
          <c:dPt>
            <c:idx val="25"/>
            <c:bubble3D val="0"/>
            <c:spPr>
              <a:solidFill>
                <a:schemeClr val="accent2">
                  <a:lumMod val="60000"/>
                  <a:lumOff val="4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33-C340-41F6-9D65-38AA56ABF284}"/>
              </c:ext>
            </c:extLst>
          </c:dPt>
          <c:dPt>
            <c:idx val="26"/>
            <c:bubble3D val="0"/>
            <c:spPr>
              <a:solidFill>
                <a:schemeClr val="accent3">
                  <a:lumMod val="60000"/>
                  <a:lumOff val="4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35-C340-41F6-9D65-38AA56ABF284}"/>
              </c:ext>
            </c:extLst>
          </c:dPt>
          <c:dPt>
            <c:idx val="27"/>
            <c:bubble3D val="0"/>
            <c:spPr>
              <a:solidFill>
                <a:schemeClr val="accent4">
                  <a:lumMod val="60000"/>
                  <a:lumOff val="4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37-C340-41F6-9D65-38AA56ABF284}"/>
              </c:ext>
            </c:extLst>
          </c:dPt>
          <c:dPt>
            <c:idx val="28"/>
            <c:bubble3D val="0"/>
            <c:spPr>
              <a:solidFill>
                <a:schemeClr val="accent5">
                  <a:lumMod val="60000"/>
                  <a:lumOff val="4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39-C340-41F6-9D65-38AA56ABF284}"/>
              </c:ext>
            </c:extLst>
          </c:dPt>
          <c:dPt>
            <c:idx val="29"/>
            <c:bubble3D val="0"/>
            <c:spPr>
              <a:solidFill>
                <a:schemeClr val="accent6">
                  <a:lumMod val="60000"/>
                  <a:lumOff val="4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3B-C340-41F6-9D65-38AA56ABF284}"/>
              </c:ext>
            </c:extLst>
          </c:dPt>
          <c:dPt>
            <c:idx val="30"/>
            <c:bubble3D val="0"/>
            <c:spPr>
              <a:solidFill>
                <a:schemeClr val="accent1">
                  <a:lumMod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3D-C340-41F6-9D65-38AA56ABF284}"/>
              </c:ext>
            </c:extLst>
          </c:dPt>
          <c:dPt>
            <c:idx val="31"/>
            <c:bubble3D val="0"/>
            <c:spPr>
              <a:solidFill>
                <a:schemeClr val="accent2">
                  <a:lumMod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3F-C340-41F6-9D65-38AA56ABF284}"/>
              </c:ext>
            </c:extLst>
          </c:dPt>
          <c:dPt>
            <c:idx val="32"/>
            <c:bubble3D val="0"/>
            <c:spPr>
              <a:solidFill>
                <a:schemeClr val="accent3">
                  <a:lumMod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41-C340-41F6-9D65-38AA56ABF284}"/>
              </c:ext>
            </c:extLst>
          </c:dPt>
          <c:dPt>
            <c:idx val="33"/>
            <c:bubble3D val="0"/>
            <c:spPr>
              <a:solidFill>
                <a:schemeClr val="accent4">
                  <a:lumMod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43-C340-41F6-9D65-38AA56ABF284}"/>
              </c:ext>
            </c:extLst>
          </c:dPt>
          <c:dPt>
            <c:idx val="34"/>
            <c:bubble3D val="0"/>
            <c:spPr>
              <a:solidFill>
                <a:schemeClr val="accent5">
                  <a:lumMod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45-C340-41F6-9D65-38AA56ABF284}"/>
              </c:ext>
            </c:extLst>
          </c:dPt>
          <c:dPt>
            <c:idx val="35"/>
            <c:bubble3D val="0"/>
            <c:spPr>
              <a:solidFill>
                <a:schemeClr val="accent6">
                  <a:lumMod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47-C340-41F6-9D65-38AA56ABF284}"/>
              </c:ext>
            </c:extLst>
          </c:dPt>
          <c:dPt>
            <c:idx val="36"/>
            <c:bubble3D val="0"/>
            <c:spPr>
              <a:solidFill>
                <a:schemeClr val="accent1">
                  <a:lumMod val="70000"/>
                  <a:lumOff val="3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49-C340-41F6-9D65-38AA56ABF284}"/>
              </c:ext>
            </c:extLst>
          </c:dPt>
          <c:dPt>
            <c:idx val="37"/>
            <c:bubble3D val="0"/>
            <c:spPr>
              <a:solidFill>
                <a:schemeClr val="accent2">
                  <a:lumMod val="70000"/>
                  <a:lumOff val="3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4B-C340-41F6-9D65-38AA56ABF284}"/>
              </c:ext>
            </c:extLst>
          </c:dPt>
          <c:dPt>
            <c:idx val="38"/>
            <c:bubble3D val="0"/>
            <c:spPr>
              <a:solidFill>
                <a:schemeClr val="accent3">
                  <a:lumMod val="70000"/>
                  <a:lumOff val="3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4D-C340-41F6-9D65-38AA56ABF284}"/>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'Breakdown with Chart'!$A$30:$A$66</c:f>
              <c:strCache>
                <c:ptCount val="37"/>
                <c:pt idx="0">
                  <c:v>Minister's Medical Insurance &amp; Reserve</c:v>
                </c:pt>
                <c:pt idx="1">
                  <c:v>District Office </c:v>
                </c:pt>
                <c:pt idx="2">
                  <c:v>Covenant Council &amp; Office of Connectional Ministry</c:v>
                </c:pt>
                <c:pt idx="3">
                  <c:v>World Service Fund</c:v>
                </c:pt>
                <c:pt idx="4">
                  <c:v>Board of Global Ministries</c:v>
                </c:pt>
                <c:pt idx="5">
                  <c:v>Conference Administration</c:v>
                </c:pt>
                <c:pt idx="6">
                  <c:v>General Church Apportionments</c:v>
                </c:pt>
                <c:pt idx="7">
                  <c:v>Higher Education and Campus Ministry</c:v>
                </c:pt>
                <c:pt idx="8">
                  <c:v>Conference Camps and Educational Center</c:v>
                </c:pt>
                <c:pt idx="9">
                  <c:v>Minister's Pension, Conference Responsibility</c:v>
                </c:pt>
                <c:pt idx="10">
                  <c:v>Conference Board of Trustees</c:v>
                </c:pt>
                <c:pt idx="11">
                  <c:v>Episcopal Fund</c:v>
                </c:pt>
                <c:pt idx="12">
                  <c:v>United Methodist Center</c:v>
                </c:pt>
                <c:pt idx="13">
                  <c:v>Board of Ordained Ministry</c:v>
                </c:pt>
                <c:pt idx="14">
                  <c:v>Affiliated College Support</c:v>
                </c:pt>
                <c:pt idx="15">
                  <c:v>Congregational Vitality</c:v>
                </c:pt>
                <c:pt idx="16">
                  <c:v>Annual Conference Session &amp; Reserve</c:v>
                </c:pt>
                <c:pt idx="17">
                  <c:v>Equitable Compensation</c:v>
                </c:pt>
                <c:pt idx="18">
                  <c:v>Communications</c:v>
                </c:pt>
                <c:pt idx="19">
                  <c:v>World Service Fund - Contingency</c:v>
                </c:pt>
                <c:pt idx="20">
                  <c:v>Ministerial Ed Fund Conference Share</c:v>
                </c:pt>
                <c:pt idx="21">
                  <c:v>Christian Unity/Inter-Religious Concerns</c:v>
                </c:pt>
                <c:pt idx="22">
                  <c:v>Youth Ministries</c:v>
                </c:pt>
                <c:pt idx="23">
                  <c:v>Ethnic Ministries</c:v>
                </c:pt>
                <c:pt idx="24">
                  <c:v>Spring Heights Maintenance Fund</c:v>
                </c:pt>
                <c:pt idx="25">
                  <c:v>Area Fund</c:v>
                </c:pt>
                <c:pt idx="26">
                  <c:v>Archives and History</c:v>
                </c:pt>
                <c:pt idx="27">
                  <c:v>Sexual Ethics</c:v>
                </c:pt>
                <c:pt idx="28">
                  <c:v>Diversity and Inclusion</c:v>
                </c:pt>
                <c:pt idx="29">
                  <c:v>Jurisdictional Apportionments</c:v>
                </c:pt>
                <c:pt idx="30">
                  <c:v>Episcopal Residence</c:v>
                </c:pt>
                <c:pt idx="31">
                  <c:v>Lay Ministry Team</c:v>
                </c:pt>
                <c:pt idx="32">
                  <c:v>Delegate Expense</c:v>
                </c:pt>
                <c:pt idx="33">
                  <c:v>Justice and Advocacy</c:v>
                </c:pt>
                <c:pt idx="34">
                  <c:v>Young Adult Ministries</c:v>
                </c:pt>
                <c:pt idx="35">
                  <c:v>Conference Lay Leader</c:v>
                </c:pt>
                <c:pt idx="36">
                  <c:v>Older Adult Ministries</c:v>
                </c:pt>
              </c:strCache>
            </c:strRef>
          </c:cat>
          <c:val>
            <c:numRef>
              <c:f>'Breakdown with Chart'!$E$30:$E$66</c:f>
              <c:numCache>
                <c:formatCode>"$"#,##0</c:formatCode>
                <c:ptCount val="37"/>
                <c:pt idx="0">
                  <c:v>4258360</c:v>
                </c:pt>
                <c:pt idx="1">
                  <c:v>1419264</c:v>
                </c:pt>
                <c:pt idx="2">
                  <c:v>881400</c:v>
                </c:pt>
                <c:pt idx="3">
                  <c:v>717399</c:v>
                </c:pt>
                <c:pt idx="4">
                  <c:v>658760</c:v>
                </c:pt>
                <c:pt idx="5">
                  <c:v>610211</c:v>
                </c:pt>
                <c:pt idx="6">
                  <c:v>404147</c:v>
                </c:pt>
                <c:pt idx="7">
                  <c:v>371374</c:v>
                </c:pt>
                <c:pt idx="8">
                  <c:v>343016</c:v>
                </c:pt>
                <c:pt idx="9">
                  <c:v>300000</c:v>
                </c:pt>
                <c:pt idx="10">
                  <c:v>290000</c:v>
                </c:pt>
                <c:pt idx="11">
                  <c:v>212451</c:v>
                </c:pt>
                <c:pt idx="12">
                  <c:v>209900</c:v>
                </c:pt>
                <c:pt idx="13">
                  <c:v>171800</c:v>
                </c:pt>
                <c:pt idx="14">
                  <c:v>162000</c:v>
                </c:pt>
                <c:pt idx="15">
                  <c:v>148200</c:v>
                </c:pt>
                <c:pt idx="16">
                  <c:v>128800</c:v>
                </c:pt>
                <c:pt idx="17">
                  <c:v>96000</c:v>
                </c:pt>
                <c:pt idx="18">
                  <c:v>93250</c:v>
                </c:pt>
                <c:pt idx="19">
                  <c:v>75000</c:v>
                </c:pt>
                <c:pt idx="20">
                  <c:v>60576</c:v>
                </c:pt>
                <c:pt idx="21">
                  <c:v>40000</c:v>
                </c:pt>
                <c:pt idx="22">
                  <c:v>35800</c:v>
                </c:pt>
                <c:pt idx="23">
                  <c:v>30060</c:v>
                </c:pt>
                <c:pt idx="24">
                  <c:v>30000</c:v>
                </c:pt>
                <c:pt idx="25">
                  <c:v>25000</c:v>
                </c:pt>
                <c:pt idx="26">
                  <c:v>23300</c:v>
                </c:pt>
                <c:pt idx="27">
                  <c:v>23000</c:v>
                </c:pt>
                <c:pt idx="28">
                  <c:v>20000</c:v>
                </c:pt>
                <c:pt idx="29">
                  <c:v>19398</c:v>
                </c:pt>
                <c:pt idx="30">
                  <c:v>17000</c:v>
                </c:pt>
                <c:pt idx="31">
                  <c:v>11900</c:v>
                </c:pt>
                <c:pt idx="32">
                  <c:v>10000</c:v>
                </c:pt>
                <c:pt idx="33">
                  <c:v>6755</c:v>
                </c:pt>
                <c:pt idx="34">
                  <c:v>5500</c:v>
                </c:pt>
                <c:pt idx="35">
                  <c:v>3300</c:v>
                </c:pt>
                <c:pt idx="36">
                  <c:v>2300</c:v>
                </c:pt>
              </c:numCache>
            </c:numRef>
          </c:val>
          <c:extLst>
            <c:ext xmlns:c16="http://schemas.microsoft.com/office/drawing/2014/chart" uri="{C3380CC4-5D6E-409C-BE32-E72D297353CC}">
              <c16:uniqueId val="{00000000-B5B9-430D-99B0-78E147709D61}"/>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1526194</xdr:colOff>
      <xdr:row>2</xdr:row>
      <xdr:rowOff>52665</xdr:rowOff>
    </xdr:from>
    <xdr:to>
      <xdr:col>3</xdr:col>
      <xdr:colOff>922804</xdr:colOff>
      <xdr:row>2</xdr:row>
      <xdr:rowOff>909916</xdr:rowOff>
    </xdr:to>
    <xdr:pic>
      <xdr:nvPicPr>
        <xdr:cNvPr id="2" name="Picture 1">
          <a:extLst>
            <a:ext uri="{FF2B5EF4-FFF2-40B4-BE49-F238E27FC236}">
              <a16:creationId xmlns:a16="http://schemas.microsoft.com/office/drawing/2014/main" id="{51CAF044-9401-4585-8D38-0F889A25D8F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61400" y="444871"/>
          <a:ext cx="4652169" cy="857251"/>
        </a:xfrm>
        <a:prstGeom prst="rect">
          <a:avLst/>
        </a:prstGeom>
      </xdr:spPr>
    </xdr:pic>
    <xdr:clientData/>
  </xdr:twoCellAnchor>
  <xdr:twoCellAnchor>
    <xdr:from>
      <xdr:col>0</xdr:col>
      <xdr:colOff>0</xdr:colOff>
      <xdr:row>7</xdr:row>
      <xdr:rowOff>9524</xdr:rowOff>
    </xdr:from>
    <xdr:to>
      <xdr:col>7</xdr:col>
      <xdr:colOff>0</xdr:colOff>
      <xdr:row>22</xdr:row>
      <xdr:rowOff>9525</xdr:rowOff>
    </xdr:to>
    <xdr:graphicFrame macro="">
      <xdr:nvGraphicFramePr>
        <xdr:cNvPr id="3" name="Chart 2">
          <a:extLst>
            <a:ext uri="{FF2B5EF4-FFF2-40B4-BE49-F238E27FC236}">
              <a16:creationId xmlns:a16="http://schemas.microsoft.com/office/drawing/2014/main" id="{B743DC9D-E31D-496E-BBE8-5F1678DCF9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8</xdr:row>
      <xdr:rowOff>185736</xdr:rowOff>
    </xdr:from>
    <xdr:to>
      <xdr:col>4</xdr:col>
      <xdr:colOff>600075</xdr:colOff>
      <xdr:row>34</xdr:row>
      <xdr:rowOff>0</xdr:rowOff>
    </xdr:to>
    <xdr:graphicFrame macro="">
      <xdr:nvGraphicFramePr>
        <xdr:cNvPr id="3" name="Chart 2">
          <a:extLst>
            <a:ext uri="{FF2B5EF4-FFF2-40B4-BE49-F238E27FC236}">
              <a16:creationId xmlns:a16="http://schemas.microsoft.com/office/drawing/2014/main" id="{DADFBDCC-E0B0-45A3-BDA2-27C7CEFAF4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4761</xdr:rowOff>
    </xdr:from>
    <xdr:to>
      <xdr:col>21</xdr:col>
      <xdr:colOff>361950</xdr:colOff>
      <xdr:row>35</xdr:row>
      <xdr:rowOff>0</xdr:rowOff>
    </xdr:to>
    <xdr:graphicFrame macro="">
      <xdr:nvGraphicFramePr>
        <xdr:cNvPr id="2" name="Chart 1">
          <a:extLst>
            <a:ext uri="{FF2B5EF4-FFF2-40B4-BE49-F238E27FC236}">
              <a16:creationId xmlns:a16="http://schemas.microsoft.com/office/drawing/2014/main" id="{6B6A879D-6BAC-44E6-9F09-36CDF9C89D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mion Wolford" refreshedDate="44292.581630208333" createdVersion="6" refreshedVersion="6" minRefreshableVersion="3" recordCount="40" xr:uid="{D4EDFD70-9979-4ED1-ACB0-2C48B5D0847A}">
  <cacheSource type="worksheet">
    <worksheetSource ref="A29:G66" sheet="Breakdown with Chart"/>
  </cacheSource>
  <cacheFields count="7">
    <cacheField name="Expense" numFmtId="0">
      <sharedItems/>
    </cacheField>
    <cacheField name="Ministry" numFmtId="0">
      <sharedItems count="4">
        <s v="Clergy Support/Benefits"/>
        <s v="Administration"/>
        <s v="Ministry Support &amp; Benevolences"/>
        <s v="General Church &amp; Jurisdictional Apportionments"/>
      </sharedItems>
    </cacheField>
    <cacheField name="Description" numFmtId="0">
      <sharedItems containsBlank="1" longText="1"/>
    </cacheField>
    <cacheField name="Category" numFmtId="0">
      <sharedItems containsSemiMixedTypes="0" containsString="0" containsNumber="1" containsInteger="1" minValue="1" maxValue="3"/>
    </cacheField>
    <cacheField name="Conference Total" numFmtId="164">
      <sharedItems containsSemiMixedTypes="0" containsString="0" containsNumber="1" containsInteger="1" minValue="2300" maxValue="4425000"/>
    </cacheField>
    <cacheField name="Local Church Support" numFmtId="164">
      <sharedItems containsSemiMixedTypes="0" containsString="0" containsNumber="1" minValue="3.9829607865901031" maxValue="7662.8702089831331"/>
    </cacheField>
    <cacheField name="Percentage of Total Budget" numFmtId="10">
      <sharedItems containsSemiMixedTypes="0" containsString="0" containsNumber="1" minValue="1.7860810702197773E-4" maxValue="0.3436264667705440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s v="Minister's Medical Insurance &amp; Reserve"/>
    <x v="0"/>
    <s v="Provides a major medical expense program for all our active and retired ministers, spouses, and dependents"/>
    <n v="1"/>
    <n v="4425000"/>
    <n v="7662.8702089831331"/>
    <n v="0.34362646677054409"/>
  </r>
  <r>
    <s v="District Office "/>
    <x v="1"/>
    <s v="Salary and benefits for all district employees, travel, housing, and office expenses"/>
    <n v="1"/>
    <n v="1625934"/>
    <n v="2815.6658102537363"/>
    <n v="0.12626304081855319"/>
  </r>
  <r>
    <s v="Covenant Council &amp; Office of Connectional Ministry"/>
    <x v="2"/>
    <s v="Assures that Conference programs are developed and implemented, emphasizes service to local churches, and Conference agencies through consultation, program correlation and resources, including print and online publications.  Provides salaries, housing, and travel for four full-time and two part-time staff consultants plus office personnel and the operating expenses of the Council."/>
    <n v="2"/>
    <n v="991607"/>
    <n v="1717.1877376992404"/>
    <n v="7.7003934425974904E-2"/>
  </r>
  <r>
    <s v="World Service Fund"/>
    <x v="3"/>
    <s v="Supports seven General program agencies and three administrative and support agencies. Much of the work of these agencies is supporting annual conference and local churches. World Service makes possible the missional work of the church in the United States and around the world.  It is the basic channel of support to general programs and agencies."/>
    <n v="2"/>
    <n v="846679"/>
    <n v="1466.2127199257923"/>
    <n v="6.5749449324026557E-2"/>
  </r>
  <r>
    <s v="Board of Global Ministries"/>
    <x v="2"/>
    <s v="Support for Health and Welfare Ministries including - Supplemental salary support for the chaplain at Burlington UM Family Services; the Division of Mission, including support to Heart + Hand Outreach Ministries, Ebenezer Community Outreach Ministry, Heart and Hand House, Philippi; House of the Carpenter; Scott's Run Settlement House; and Tyrand Cooperative Ministries; and to Church and Community Workers; guidance in Parish Development; New Vision Depot; and support for the UM Appalachian Ministry Network"/>
    <n v="2"/>
    <n v="706525"/>
    <n v="1223.5049433676402"/>
    <n v="5.4865692527696873E-2"/>
  </r>
  <r>
    <s v="Conference Administration"/>
    <x v="1"/>
    <s v="This pays for the Annual Conference Workbooks and Journals, salaries of the Statistician and Secretary, expense of the Treasurer's Office, expense of the Conference Trustee's, legal fees other than those for abandoned property, expense of special committees which are appointed but have no budgets, and expenses of the Council on Finance and Administration"/>
    <n v="3"/>
    <n v="624673"/>
    <n v="1081.7600275833042"/>
    <n v="4.8509418277278213E-2"/>
  </r>
  <r>
    <s v="General Church Apportionments"/>
    <x v="3"/>
    <s v="Finances administrative work at the General Church level and funds the General Conference Session, supports ecumenical activities with other Christian denominations world-wide, supports operating budgets and capital improvements at 11 historically black colleges and one medical school, supports the development of an institution of higher learning in Africa, provides aid for ministerial students, continuing education for ordained and diaconal ministers and funding for our 13 theological seminaries, and supports special programs on substance abuse, campus ministries, older adults, and others."/>
    <n v="3"/>
    <n v="477275"/>
    <n v="826.50765626947452"/>
    <n v="3.7063123599528007E-2"/>
  </r>
  <r>
    <s v="Higher Education and Campus Ministry"/>
    <x v="2"/>
    <s v="Provides vocational guidance, support for West Virginia Wesleyan College, Campus Ministries at Concord University, Fairmont State University, Marshall University, Potomac State University, University of Charleston, West Virginia University, and West Liberty State University"/>
    <n v="2"/>
    <n v="469644"/>
    <n v="813.29288506840101"/>
    <n v="3.6470532962708566E-2"/>
  </r>
  <r>
    <s v="Ministerial Ed Fund Conference Share"/>
    <x v="0"/>
    <m/>
    <n v="3"/>
    <n v="71193"/>
    <n v="123.28649012161272"/>
    <n v="5.5285421579198525E-3"/>
  </r>
  <r>
    <s v="Minister's Pension, Conference Responsibility"/>
    <x v="0"/>
    <s v="For ministers employed by the Annual Conference"/>
    <n v="1"/>
    <n v="330000"/>
    <n v="571.46828677162353"/>
    <n v="2.5626380572718543E-2"/>
  </r>
  <r>
    <s v="Conference Camps and Educational Center"/>
    <x v="2"/>
    <s v="Makes possible the many and varied outdoor Christian experiences at Spring Heights in Spencer"/>
    <n v="2"/>
    <n v="325560"/>
    <n v="563.77944073142351"/>
    <n v="2.5281589270467423E-2"/>
  </r>
  <r>
    <s v="Conference Board of Trustees"/>
    <x v="1"/>
    <s v="Covers Annual Conference property, Spring Heights capital improvements, fidelity bonds, etc."/>
    <n v="3"/>
    <n v="290000"/>
    <n v="502.19940352657829"/>
    <n v="2.2520152624510237E-2"/>
  </r>
  <r>
    <s v="Episcopal Fund"/>
    <x v="3"/>
    <s v="The West Virginia Conference Share of the Salaries, Pensions, Office and Travel Expenses of all United Methodists Bishops"/>
    <n v="1"/>
    <n v="250736"/>
    <n v="434.20506773324183"/>
    <n v="1.947107927054896E-2"/>
  </r>
  <r>
    <s v="United Methodist Center"/>
    <x v="1"/>
    <s v="Pay rent for the United Methodist Center in Charleston, maintenance contracts on certain equipment and the purchase of new equipment"/>
    <n v="3"/>
    <n v="214800"/>
    <n v="371.97390302589309"/>
    <n v="1.6680444081878614E-2"/>
  </r>
  <r>
    <s v="Board of Ordained Ministry"/>
    <x v="0"/>
    <s v="Supervises the enlistment, education, certification, and care of pastors.  Also provides training and continuing education opportunities for pastors."/>
    <n v="1"/>
    <n v="184400"/>
    <n v="319.32955175965873"/>
    <n v="1.4319710841240301E-2"/>
  </r>
  <r>
    <s v="Congregational Vitality"/>
    <x v="2"/>
    <s v="Helping to create holy, healthy and loving churches by planting new faith communities and offering processes and systems that enable existing churches to take the next step."/>
    <n v="2"/>
    <n v="165500"/>
    <n v="286.60000442637482"/>
    <n v="1.2852018135711876E-2"/>
  </r>
  <r>
    <s v="Annual Conference Session &amp; Reserve"/>
    <x v="1"/>
    <s v="This funds the cost of the Session of the Annual Conference"/>
    <n v="3"/>
    <n v="144200"/>
    <n v="249.71432409838823"/>
    <n v="1.1197951753290952E-2"/>
  </r>
  <r>
    <s v="Equitable Compensation"/>
    <x v="0"/>
    <s v="Supplements local church support to provide acceptable living standards for ministers in churches which cannot provide adequate salaries"/>
    <n v="1"/>
    <n v="121500"/>
    <n v="210.40423285682502"/>
    <n v="9.4351673926827365E-3"/>
  </r>
  <r>
    <s v="Pensions, Past Service"/>
    <x v="0"/>
    <s v="Annual yearly amount for service prior to January 1, 1982."/>
    <n v="1"/>
    <n v="100000"/>
    <n v="173.17220811261319"/>
    <n v="7.7655698705207709E-3"/>
  </r>
  <r>
    <s v="Communications"/>
    <x v="2"/>
    <s v="Coordinates and plans the communications ministries of the Annual Conference.  This includes all print, electronic, and other forms of media."/>
    <n v="2"/>
    <n v="98250"/>
    <n v="170.14169447064245"/>
    <n v="7.6296723977866574E-3"/>
  </r>
  <r>
    <s v="World Service Fund - Contingency"/>
    <x v="3"/>
    <s v="Amount apportioned to enable the Annual Conference to pay 100% of its World Service apportionment."/>
    <n v="2"/>
    <n v="67396"/>
    <n v="116.71114137957679"/>
    <n v="5.2336834699361788E-3"/>
  </r>
  <r>
    <s v="Christian Unity/Inter-Religious Concerns"/>
    <x v="2"/>
    <s v="Supports and promotes ecumenical church projects and concerns particularly through the West Virginia Council of Churches"/>
    <n v="2"/>
    <n v="42000"/>
    <n v="72.732327407297532"/>
    <n v="3.2615393456187237E-3"/>
  </r>
  <r>
    <s v="Youth Ministries"/>
    <x v="2"/>
    <s v="Provides for youth events designated to nurture their faith in the Gospel and in the church"/>
    <n v="2"/>
    <n v="39600"/>
    <n v="68.57619441259483"/>
    <n v="3.0751656687262254E-3"/>
  </r>
  <r>
    <s v="Ethnic Ministries"/>
    <x v="2"/>
    <s v="Supports the sensitization of the church through workshops and other informational resources."/>
    <n v="2"/>
    <n v="30060"/>
    <n v="52.055565758651518"/>
    <n v="2.3343303030785435E-3"/>
  </r>
  <r>
    <s v="Area Fund"/>
    <x v="1"/>
    <s v="This program is administered by the Bishop for special projects and programs as need and opportunity arise"/>
    <n v="3"/>
    <n v="30000"/>
    <n v="51.951662433783959"/>
    <n v="2.3296709611562313E-3"/>
  </r>
  <r>
    <s v="Spring Heights Maintenance Fund"/>
    <x v="1"/>
    <s v="Allows for the  perpetual funding of maintenance items for the Conference camp at Spring Heights"/>
    <n v="3"/>
    <n v="30000"/>
    <n v="51.951662433783959"/>
    <n v="2.3296709611562313E-3"/>
  </r>
  <r>
    <s v="Archives and History"/>
    <x v="2"/>
    <s v="Provides for the repair and upkeep of the Rehoboth Chapel Museum near Union and the Archive Center at West Virginia Wesleyan College."/>
    <n v="2"/>
    <n v="24000"/>
    <n v="41.561329947027168"/>
    <n v="1.8637367689249851E-3"/>
  </r>
  <r>
    <s v="Episcopal Residence"/>
    <x v="1"/>
    <s v="This is our share of the Annual Budget to provide an Episcopal residence for our Bishop &amp; family"/>
    <n v="1"/>
    <n v="20000"/>
    <n v="34.634441622522637"/>
    <n v="1.5531139741041542E-3"/>
  </r>
  <r>
    <s v="Diversity and Inclusion"/>
    <x v="2"/>
    <s v="To support our ministry to all people and be intentional not to exclude people due to race, gender, creed, ethnicity, or any bias we may perceive."/>
    <n v="2"/>
    <n v="20000"/>
    <n v="34.634441622522637"/>
    <n v="1.5531139741041542E-3"/>
  </r>
  <r>
    <s v="Jurisdictional Apportionments"/>
    <x v="3"/>
    <s v="Funds activities and ministry in the Northeastern Jurisdiction"/>
    <n v="3"/>
    <n v="19398"/>
    <n v="33.591944929684708"/>
    <n v="1.5063652434836191E-3"/>
  </r>
  <r>
    <s v="Clergy Support"/>
    <x v="0"/>
    <s v="Provides counseling services for our parsonage families"/>
    <n v="1"/>
    <n v="18400"/>
    <n v="31.863686292720825"/>
    <n v="1.4288648561758218E-3"/>
  </r>
  <r>
    <s v="Lay Ministry Team"/>
    <x v="2"/>
    <s v="Coordinates ministries of lay men and women"/>
    <n v="2"/>
    <n v="14100"/>
    <n v="24.417281343878457"/>
    <n v="1.0949453517434286E-3"/>
  </r>
  <r>
    <s v="Evangelism"/>
    <x v="2"/>
    <s v="Funds church programming designed to welcome and make disciples of Jesus Christ for the transformation of the world."/>
    <n v="2"/>
    <n v="13650"/>
    <n v="23.638006407371702"/>
    <n v="1.0600002873260852E-3"/>
  </r>
  <r>
    <s v="Sexual Ethics"/>
    <x v="0"/>
    <s v="To provide training and education for clergy and laity around the standards and issues of sexual ethics"/>
    <n v="1"/>
    <n v="10000"/>
    <n v="17.317220811261318"/>
    <n v="7.7655698705207709E-4"/>
  </r>
  <r>
    <s v="Delegate Expense"/>
    <x v="1"/>
    <s v="Helps defray the expense for our General and Jurisdictional Conference delegates"/>
    <n v="3"/>
    <n v="10000"/>
    <n v="17.317220811261318"/>
    <n v="7.7655698705207709E-4"/>
  </r>
  <r>
    <s v="Justice and Advocacy"/>
    <x v="2"/>
    <s v="Relates the Gospel to the community at large through the ministry units of God's Creation, God's Human Community and Resourcing Congregational Life"/>
    <n v="2"/>
    <n v="6755"/>
    <n v="11.697782658007021"/>
    <n v="5.2456424475367809E-4"/>
  </r>
  <r>
    <s v="Ethnic Ministry Support"/>
    <x v="0"/>
    <s v="Assist ethnic congregations with advancing inviting and inspiring worship; engaging disciples in mission and outreach, mentoring gifted, equipped and empowered lay leadership; developing effective, equipped and inspired clergy; and developing small groups that include children and youth designed to encourage,  support, and hold disciples accountable in their Christian walk."/>
    <n v="1"/>
    <n v="6720"/>
    <n v="11.637172385167608"/>
    <n v="5.2184629529899583E-4"/>
  </r>
  <r>
    <s v="Young Adult Ministries"/>
    <x v="2"/>
    <s v="Supports young adults in the Conference through exploration and development of their faith and relationship with God."/>
    <n v="2"/>
    <n v="6000"/>
    <n v="10.390332486756792"/>
    <n v="4.6593419223124626E-4"/>
  </r>
  <r>
    <s v="Conference Lay Leader"/>
    <x v="1"/>
    <s v="Provides for the expenses of the Conference Lay Leader such as travel, postage, telephone, and other costs"/>
    <n v="3"/>
    <n v="3500"/>
    <n v="6.0610272839414616"/>
    <n v="2.7179494546822699E-4"/>
  </r>
  <r>
    <s v="Older Adult Ministries"/>
    <x v="2"/>
    <s v="Supports the mature faith of older adults through resources and outreach specifically targeting their needs."/>
    <n v="2"/>
    <n v="2300"/>
    <n v="3.9829607865901031"/>
    <n v="1.7860810702197773E-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E84B9A2-90B6-406F-8A00-15E2797A3B2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8" firstHeaderRow="1" firstDataRow="1" firstDataCol="1"/>
  <pivotFields count="7">
    <pivotField showAll="0"/>
    <pivotField axis="axisRow" showAll="0">
      <items count="5">
        <item x="1"/>
        <item x="0"/>
        <item x="3"/>
        <item x="2"/>
        <item t="default"/>
      </items>
    </pivotField>
    <pivotField showAll="0"/>
    <pivotField showAll="0"/>
    <pivotField dataField="1" numFmtId="164" showAll="0"/>
    <pivotField numFmtId="164" showAll="0"/>
    <pivotField numFmtId="10" showAll="0"/>
  </pivotFields>
  <rowFields count="1">
    <field x="1"/>
  </rowFields>
  <rowItems count="5">
    <i>
      <x/>
    </i>
    <i>
      <x v="1"/>
    </i>
    <i>
      <x v="2"/>
    </i>
    <i>
      <x v="3"/>
    </i>
    <i t="grand">
      <x/>
    </i>
  </rowItems>
  <colItems count="1">
    <i/>
  </colItems>
  <dataFields count="1">
    <dataField name="Sum of Conference Total" fld="4" baseField="1" baseItem="0" numFmtId="8"/>
  </dataFields>
  <chartFormats count="5">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 count="1" selected="0">
            <x v="1"/>
          </reference>
        </references>
      </pivotArea>
    </chartFormat>
    <chartFormat chart="0" format="2">
      <pivotArea type="data" outline="0" fieldPosition="0">
        <references count="2">
          <reference field="4294967294" count="1" selected="0">
            <x v="0"/>
          </reference>
          <reference field="1" count="1" selected="0">
            <x v="3"/>
          </reference>
        </references>
      </pivotArea>
    </chartFormat>
    <chartFormat chart="0" format="3">
      <pivotArea type="data" outline="0" fieldPosition="0">
        <references count="2">
          <reference field="4294967294" count="1" selected="0">
            <x v="0"/>
          </reference>
          <reference field="1" count="1" selected="0">
            <x v="0"/>
          </reference>
        </references>
      </pivotArea>
    </chartFormat>
    <chartFormat chart="0" format="4">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7C105-1E01-4CEE-9103-BD6947E7EBF8}">
  <sheetPr>
    <pageSetUpPr fitToPage="1"/>
  </sheetPr>
  <dimension ref="A1:G216"/>
  <sheetViews>
    <sheetView tabSelected="1" zoomScale="85" zoomScaleNormal="85" workbookViewId="0">
      <selection activeCell="M8" sqref="M8"/>
    </sheetView>
  </sheetViews>
  <sheetFormatPr defaultRowHeight="15" x14ac:dyDescent="0.2"/>
  <cols>
    <col min="1" max="2" width="23" style="5" customWidth="1"/>
    <col min="3" max="3" width="55.7109375" style="5" customWidth="1"/>
    <col min="4" max="4" width="17.140625" style="11" bestFit="1" customWidth="1"/>
    <col min="5" max="5" width="20.7109375" style="5" bestFit="1" customWidth="1"/>
    <col min="6" max="6" width="12.42578125" style="10" bestFit="1" customWidth="1"/>
    <col min="7" max="7" width="15.42578125" style="5" customWidth="1"/>
    <col min="8" max="250" width="9.140625" style="5"/>
    <col min="251" max="251" width="3.7109375" style="5" customWidth="1"/>
    <col min="252" max="254" width="9.140625" style="5"/>
    <col min="255" max="255" width="13.7109375" style="5" customWidth="1"/>
    <col min="256" max="256" width="11.140625" style="5" bestFit="1" customWidth="1"/>
    <col min="257" max="257" width="9.140625" style="5"/>
    <col min="258" max="258" width="11.5703125" style="5" customWidth="1"/>
    <col min="259" max="259" width="16.7109375" style="5" customWidth="1"/>
    <col min="260" max="260" width="3.7109375" style="5" customWidth="1"/>
    <col min="261" max="261" width="13.7109375" style="5" customWidth="1"/>
    <col min="262" max="262" width="9.140625" style="5"/>
    <col min="263" max="263" width="11.28515625" style="5" bestFit="1" customWidth="1"/>
    <col min="264" max="506" width="9.140625" style="5"/>
    <col min="507" max="507" width="3.7109375" style="5" customWidth="1"/>
    <col min="508" max="510" width="9.140625" style="5"/>
    <col min="511" max="511" width="13.7109375" style="5" customWidth="1"/>
    <col min="512" max="512" width="11.140625" style="5" bestFit="1" customWidth="1"/>
    <col min="513" max="513" width="9.140625" style="5"/>
    <col min="514" max="514" width="11.5703125" style="5" customWidth="1"/>
    <col min="515" max="515" width="16.7109375" style="5" customWidth="1"/>
    <col min="516" max="516" width="3.7109375" style="5" customWidth="1"/>
    <col min="517" max="517" width="13.7109375" style="5" customWidth="1"/>
    <col min="518" max="518" width="9.140625" style="5"/>
    <col min="519" max="519" width="11.28515625" style="5" bestFit="1" customWidth="1"/>
    <col min="520" max="762" width="9.140625" style="5"/>
    <col min="763" max="763" width="3.7109375" style="5" customWidth="1"/>
    <col min="764" max="766" width="9.140625" style="5"/>
    <col min="767" max="767" width="13.7109375" style="5" customWidth="1"/>
    <col min="768" max="768" width="11.140625" style="5" bestFit="1" customWidth="1"/>
    <col min="769" max="769" width="9.140625" style="5"/>
    <col min="770" max="770" width="11.5703125" style="5" customWidth="1"/>
    <col min="771" max="771" width="16.7109375" style="5" customWidth="1"/>
    <col min="772" max="772" width="3.7109375" style="5" customWidth="1"/>
    <col min="773" max="773" width="13.7109375" style="5" customWidth="1"/>
    <col min="774" max="774" width="9.140625" style="5"/>
    <col min="775" max="775" width="11.28515625" style="5" bestFit="1" customWidth="1"/>
    <col min="776" max="1018" width="9.140625" style="5"/>
    <col min="1019" max="1019" width="3.7109375" style="5" customWidth="1"/>
    <col min="1020" max="1022" width="9.140625" style="5"/>
    <col min="1023" max="1023" width="13.7109375" style="5" customWidth="1"/>
    <col min="1024" max="1024" width="11.140625" style="5" bestFit="1" customWidth="1"/>
    <col min="1025" max="1025" width="9.140625" style="5"/>
    <col min="1026" max="1026" width="11.5703125" style="5" customWidth="1"/>
    <col min="1027" max="1027" width="16.7109375" style="5" customWidth="1"/>
    <col min="1028" max="1028" width="3.7109375" style="5" customWidth="1"/>
    <col min="1029" max="1029" width="13.7109375" style="5" customWidth="1"/>
    <col min="1030" max="1030" width="9.140625" style="5"/>
    <col min="1031" max="1031" width="11.28515625" style="5" bestFit="1" customWidth="1"/>
    <col min="1032" max="1274" width="9.140625" style="5"/>
    <col min="1275" max="1275" width="3.7109375" style="5" customWidth="1"/>
    <col min="1276" max="1278" width="9.140625" style="5"/>
    <col min="1279" max="1279" width="13.7109375" style="5" customWidth="1"/>
    <col min="1280" max="1280" width="11.140625" style="5" bestFit="1" customWidth="1"/>
    <col min="1281" max="1281" width="9.140625" style="5"/>
    <col min="1282" max="1282" width="11.5703125" style="5" customWidth="1"/>
    <col min="1283" max="1283" width="16.7109375" style="5" customWidth="1"/>
    <col min="1284" max="1284" width="3.7109375" style="5" customWidth="1"/>
    <col min="1285" max="1285" width="13.7109375" style="5" customWidth="1"/>
    <col min="1286" max="1286" width="9.140625" style="5"/>
    <col min="1287" max="1287" width="11.28515625" style="5" bestFit="1" customWidth="1"/>
    <col min="1288" max="1530" width="9.140625" style="5"/>
    <col min="1531" max="1531" width="3.7109375" style="5" customWidth="1"/>
    <col min="1532" max="1534" width="9.140625" style="5"/>
    <col min="1535" max="1535" width="13.7109375" style="5" customWidth="1"/>
    <col min="1536" max="1536" width="11.140625" style="5" bestFit="1" customWidth="1"/>
    <col min="1537" max="1537" width="9.140625" style="5"/>
    <col min="1538" max="1538" width="11.5703125" style="5" customWidth="1"/>
    <col min="1539" max="1539" width="16.7109375" style="5" customWidth="1"/>
    <col min="1540" max="1540" width="3.7109375" style="5" customWidth="1"/>
    <col min="1541" max="1541" width="13.7109375" style="5" customWidth="1"/>
    <col min="1542" max="1542" width="9.140625" style="5"/>
    <col min="1543" max="1543" width="11.28515625" style="5" bestFit="1" customWidth="1"/>
    <col min="1544" max="1786" width="9.140625" style="5"/>
    <col min="1787" max="1787" width="3.7109375" style="5" customWidth="1"/>
    <col min="1788" max="1790" width="9.140625" style="5"/>
    <col min="1791" max="1791" width="13.7109375" style="5" customWidth="1"/>
    <col min="1792" max="1792" width="11.140625" style="5" bestFit="1" customWidth="1"/>
    <col min="1793" max="1793" width="9.140625" style="5"/>
    <col min="1794" max="1794" width="11.5703125" style="5" customWidth="1"/>
    <col min="1795" max="1795" width="16.7109375" style="5" customWidth="1"/>
    <col min="1796" max="1796" width="3.7109375" style="5" customWidth="1"/>
    <col min="1797" max="1797" width="13.7109375" style="5" customWidth="1"/>
    <col min="1798" max="1798" width="9.140625" style="5"/>
    <col min="1799" max="1799" width="11.28515625" style="5" bestFit="1" customWidth="1"/>
    <col min="1800" max="2042" width="9.140625" style="5"/>
    <col min="2043" max="2043" width="3.7109375" style="5" customWidth="1"/>
    <col min="2044" max="2046" width="9.140625" style="5"/>
    <col min="2047" max="2047" width="13.7109375" style="5" customWidth="1"/>
    <col min="2048" max="2048" width="11.140625" style="5" bestFit="1" customWidth="1"/>
    <col min="2049" max="2049" width="9.140625" style="5"/>
    <col min="2050" max="2050" width="11.5703125" style="5" customWidth="1"/>
    <col min="2051" max="2051" width="16.7109375" style="5" customWidth="1"/>
    <col min="2052" max="2052" width="3.7109375" style="5" customWidth="1"/>
    <col min="2053" max="2053" width="13.7109375" style="5" customWidth="1"/>
    <col min="2054" max="2054" width="9.140625" style="5"/>
    <col min="2055" max="2055" width="11.28515625" style="5" bestFit="1" customWidth="1"/>
    <col min="2056" max="2298" width="9.140625" style="5"/>
    <col min="2299" max="2299" width="3.7109375" style="5" customWidth="1"/>
    <col min="2300" max="2302" width="9.140625" style="5"/>
    <col min="2303" max="2303" width="13.7109375" style="5" customWidth="1"/>
    <col min="2304" max="2304" width="11.140625" style="5" bestFit="1" customWidth="1"/>
    <col min="2305" max="2305" width="9.140625" style="5"/>
    <col min="2306" max="2306" width="11.5703125" style="5" customWidth="1"/>
    <col min="2307" max="2307" width="16.7109375" style="5" customWidth="1"/>
    <col min="2308" max="2308" width="3.7109375" style="5" customWidth="1"/>
    <col min="2309" max="2309" width="13.7109375" style="5" customWidth="1"/>
    <col min="2310" max="2310" width="9.140625" style="5"/>
    <col min="2311" max="2311" width="11.28515625" style="5" bestFit="1" customWidth="1"/>
    <col min="2312" max="2554" width="9.140625" style="5"/>
    <col min="2555" max="2555" width="3.7109375" style="5" customWidth="1"/>
    <col min="2556" max="2558" width="9.140625" style="5"/>
    <col min="2559" max="2559" width="13.7109375" style="5" customWidth="1"/>
    <col min="2560" max="2560" width="11.140625" style="5" bestFit="1" customWidth="1"/>
    <col min="2561" max="2561" width="9.140625" style="5"/>
    <col min="2562" max="2562" width="11.5703125" style="5" customWidth="1"/>
    <col min="2563" max="2563" width="16.7109375" style="5" customWidth="1"/>
    <col min="2564" max="2564" width="3.7109375" style="5" customWidth="1"/>
    <col min="2565" max="2565" width="13.7109375" style="5" customWidth="1"/>
    <col min="2566" max="2566" width="9.140625" style="5"/>
    <col min="2567" max="2567" width="11.28515625" style="5" bestFit="1" customWidth="1"/>
    <col min="2568" max="2810" width="9.140625" style="5"/>
    <col min="2811" max="2811" width="3.7109375" style="5" customWidth="1"/>
    <col min="2812" max="2814" width="9.140625" style="5"/>
    <col min="2815" max="2815" width="13.7109375" style="5" customWidth="1"/>
    <col min="2816" max="2816" width="11.140625" style="5" bestFit="1" customWidth="1"/>
    <col min="2817" max="2817" width="9.140625" style="5"/>
    <col min="2818" max="2818" width="11.5703125" style="5" customWidth="1"/>
    <col min="2819" max="2819" width="16.7109375" style="5" customWidth="1"/>
    <col min="2820" max="2820" width="3.7109375" style="5" customWidth="1"/>
    <col min="2821" max="2821" width="13.7109375" style="5" customWidth="1"/>
    <col min="2822" max="2822" width="9.140625" style="5"/>
    <col min="2823" max="2823" width="11.28515625" style="5" bestFit="1" customWidth="1"/>
    <col min="2824" max="3066" width="9.140625" style="5"/>
    <col min="3067" max="3067" width="3.7109375" style="5" customWidth="1"/>
    <col min="3068" max="3070" width="9.140625" style="5"/>
    <col min="3071" max="3071" width="13.7109375" style="5" customWidth="1"/>
    <col min="3072" max="3072" width="11.140625" style="5" bestFit="1" customWidth="1"/>
    <col min="3073" max="3073" width="9.140625" style="5"/>
    <col min="3074" max="3074" width="11.5703125" style="5" customWidth="1"/>
    <col min="3075" max="3075" width="16.7109375" style="5" customWidth="1"/>
    <col min="3076" max="3076" width="3.7109375" style="5" customWidth="1"/>
    <col min="3077" max="3077" width="13.7109375" style="5" customWidth="1"/>
    <col min="3078" max="3078" width="9.140625" style="5"/>
    <col min="3079" max="3079" width="11.28515625" style="5" bestFit="1" customWidth="1"/>
    <col min="3080" max="3322" width="9.140625" style="5"/>
    <col min="3323" max="3323" width="3.7109375" style="5" customWidth="1"/>
    <col min="3324" max="3326" width="9.140625" style="5"/>
    <col min="3327" max="3327" width="13.7109375" style="5" customWidth="1"/>
    <col min="3328" max="3328" width="11.140625" style="5" bestFit="1" customWidth="1"/>
    <col min="3329" max="3329" width="9.140625" style="5"/>
    <col min="3330" max="3330" width="11.5703125" style="5" customWidth="1"/>
    <col min="3331" max="3331" width="16.7109375" style="5" customWidth="1"/>
    <col min="3332" max="3332" width="3.7109375" style="5" customWidth="1"/>
    <col min="3333" max="3333" width="13.7109375" style="5" customWidth="1"/>
    <col min="3334" max="3334" width="9.140625" style="5"/>
    <col min="3335" max="3335" width="11.28515625" style="5" bestFit="1" customWidth="1"/>
    <col min="3336" max="3578" width="9.140625" style="5"/>
    <col min="3579" max="3579" width="3.7109375" style="5" customWidth="1"/>
    <col min="3580" max="3582" width="9.140625" style="5"/>
    <col min="3583" max="3583" width="13.7109375" style="5" customWidth="1"/>
    <col min="3584" max="3584" width="11.140625" style="5" bestFit="1" customWidth="1"/>
    <col min="3585" max="3585" width="9.140625" style="5"/>
    <col min="3586" max="3586" width="11.5703125" style="5" customWidth="1"/>
    <col min="3587" max="3587" width="16.7109375" style="5" customWidth="1"/>
    <col min="3588" max="3588" width="3.7109375" style="5" customWidth="1"/>
    <col min="3589" max="3589" width="13.7109375" style="5" customWidth="1"/>
    <col min="3590" max="3590" width="9.140625" style="5"/>
    <col min="3591" max="3591" width="11.28515625" style="5" bestFit="1" customWidth="1"/>
    <col min="3592" max="3834" width="9.140625" style="5"/>
    <col min="3835" max="3835" width="3.7109375" style="5" customWidth="1"/>
    <col min="3836" max="3838" width="9.140625" style="5"/>
    <col min="3839" max="3839" width="13.7109375" style="5" customWidth="1"/>
    <col min="3840" max="3840" width="11.140625" style="5" bestFit="1" customWidth="1"/>
    <col min="3841" max="3841" width="9.140625" style="5"/>
    <col min="3842" max="3842" width="11.5703125" style="5" customWidth="1"/>
    <col min="3843" max="3843" width="16.7109375" style="5" customWidth="1"/>
    <col min="3844" max="3844" width="3.7109375" style="5" customWidth="1"/>
    <col min="3845" max="3845" width="13.7109375" style="5" customWidth="1"/>
    <col min="3846" max="3846" width="9.140625" style="5"/>
    <col min="3847" max="3847" width="11.28515625" style="5" bestFit="1" customWidth="1"/>
    <col min="3848" max="4090" width="9.140625" style="5"/>
    <col min="4091" max="4091" width="3.7109375" style="5" customWidth="1"/>
    <col min="4092" max="4094" width="9.140625" style="5"/>
    <col min="4095" max="4095" width="13.7109375" style="5" customWidth="1"/>
    <col min="4096" max="4096" width="11.140625" style="5" bestFit="1" customWidth="1"/>
    <col min="4097" max="4097" width="9.140625" style="5"/>
    <col min="4098" max="4098" width="11.5703125" style="5" customWidth="1"/>
    <col min="4099" max="4099" width="16.7109375" style="5" customWidth="1"/>
    <col min="4100" max="4100" width="3.7109375" style="5" customWidth="1"/>
    <col min="4101" max="4101" width="13.7109375" style="5" customWidth="1"/>
    <col min="4102" max="4102" width="9.140625" style="5"/>
    <col min="4103" max="4103" width="11.28515625" style="5" bestFit="1" customWidth="1"/>
    <col min="4104" max="4346" width="9.140625" style="5"/>
    <col min="4347" max="4347" width="3.7109375" style="5" customWidth="1"/>
    <col min="4348" max="4350" width="9.140625" style="5"/>
    <col min="4351" max="4351" width="13.7109375" style="5" customWidth="1"/>
    <col min="4352" max="4352" width="11.140625" style="5" bestFit="1" customWidth="1"/>
    <col min="4353" max="4353" width="9.140625" style="5"/>
    <col min="4354" max="4354" width="11.5703125" style="5" customWidth="1"/>
    <col min="4355" max="4355" width="16.7109375" style="5" customWidth="1"/>
    <col min="4356" max="4356" width="3.7109375" style="5" customWidth="1"/>
    <col min="4357" max="4357" width="13.7109375" style="5" customWidth="1"/>
    <col min="4358" max="4358" width="9.140625" style="5"/>
    <col min="4359" max="4359" width="11.28515625" style="5" bestFit="1" customWidth="1"/>
    <col min="4360" max="4602" width="9.140625" style="5"/>
    <col min="4603" max="4603" width="3.7109375" style="5" customWidth="1"/>
    <col min="4604" max="4606" width="9.140625" style="5"/>
    <col min="4607" max="4607" width="13.7109375" style="5" customWidth="1"/>
    <col min="4608" max="4608" width="11.140625" style="5" bestFit="1" customWidth="1"/>
    <col min="4609" max="4609" width="9.140625" style="5"/>
    <col min="4610" max="4610" width="11.5703125" style="5" customWidth="1"/>
    <col min="4611" max="4611" width="16.7109375" style="5" customWidth="1"/>
    <col min="4612" max="4612" width="3.7109375" style="5" customWidth="1"/>
    <col min="4613" max="4613" width="13.7109375" style="5" customWidth="1"/>
    <col min="4614" max="4614" width="9.140625" style="5"/>
    <col min="4615" max="4615" width="11.28515625" style="5" bestFit="1" customWidth="1"/>
    <col min="4616" max="4858" width="9.140625" style="5"/>
    <col min="4859" max="4859" width="3.7109375" style="5" customWidth="1"/>
    <col min="4860" max="4862" width="9.140625" style="5"/>
    <col min="4863" max="4863" width="13.7109375" style="5" customWidth="1"/>
    <col min="4864" max="4864" width="11.140625" style="5" bestFit="1" customWidth="1"/>
    <col min="4865" max="4865" width="9.140625" style="5"/>
    <col min="4866" max="4866" width="11.5703125" style="5" customWidth="1"/>
    <col min="4867" max="4867" width="16.7109375" style="5" customWidth="1"/>
    <col min="4868" max="4868" width="3.7109375" style="5" customWidth="1"/>
    <col min="4869" max="4869" width="13.7109375" style="5" customWidth="1"/>
    <col min="4870" max="4870" width="9.140625" style="5"/>
    <col min="4871" max="4871" width="11.28515625" style="5" bestFit="1" customWidth="1"/>
    <col min="4872" max="5114" width="9.140625" style="5"/>
    <col min="5115" max="5115" width="3.7109375" style="5" customWidth="1"/>
    <col min="5116" max="5118" width="9.140625" style="5"/>
    <col min="5119" max="5119" width="13.7109375" style="5" customWidth="1"/>
    <col min="5120" max="5120" width="11.140625" style="5" bestFit="1" customWidth="1"/>
    <col min="5121" max="5121" width="9.140625" style="5"/>
    <col min="5122" max="5122" width="11.5703125" style="5" customWidth="1"/>
    <col min="5123" max="5123" width="16.7109375" style="5" customWidth="1"/>
    <col min="5124" max="5124" width="3.7109375" style="5" customWidth="1"/>
    <col min="5125" max="5125" width="13.7109375" style="5" customWidth="1"/>
    <col min="5126" max="5126" width="9.140625" style="5"/>
    <col min="5127" max="5127" width="11.28515625" style="5" bestFit="1" customWidth="1"/>
    <col min="5128" max="5370" width="9.140625" style="5"/>
    <col min="5371" max="5371" width="3.7109375" style="5" customWidth="1"/>
    <col min="5372" max="5374" width="9.140625" style="5"/>
    <col min="5375" max="5375" width="13.7109375" style="5" customWidth="1"/>
    <col min="5376" max="5376" width="11.140625" style="5" bestFit="1" customWidth="1"/>
    <col min="5377" max="5377" width="9.140625" style="5"/>
    <col min="5378" max="5378" width="11.5703125" style="5" customWidth="1"/>
    <col min="5379" max="5379" width="16.7109375" style="5" customWidth="1"/>
    <col min="5380" max="5380" width="3.7109375" style="5" customWidth="1"/>
    <col min="5381" max="5381" width="13.7109375" style="5" customWidth="1"/>
    <col min="5382" max="5382" width="9.140625" style="5"/>
    <col min="5383" max="5383" width="11.28515625" style="5" bestFit="1" customWidth="1"/>
    <col min="5384" max="5626" width="9.140625" style="5"/>
    <col min="5627" max="5627" width="3.7109375" style="5" customWidth="1"/>
    <col min="5628" max="5630" width="9.140625" style="5"/>
    <col min="5631" max="5631" width="13.7109375" style="5" customWidth="1"/>
    <col min="5632" max="5632" width="11.140625" style="5" bestFit="1" customWidth="1"/>
    <col min="5633" max="5633" width="9.140625" style="5"/>
    <col min="5634" max="5634" width="11.5703125" style="5" customWidth="1"/>
    <col min="5635" max="5635" width="16.7109375" style="5" customWidth="1"/>
    <col min="5636" max="5636" width="3.7109375" style="5" customWidth="1"/>
    <col min="5637" max="5637" width="13.7109375" style="5" customWidth="1"/>
    <col min="5638" max="5638" width="9.140625" style="5"/>
    <col min="5639" max="5639" width="11.28515625" style="5" bestFit="1" customWidth="1"/>
    <col min="5640" max="5882" width="9.140625" style="5"/>
    <col min="5883" max="5883" width="3.7109375" style="5" customWidth="1"/>
    <col min="5884" max="5886" width="9.140625" style="5"/>
    <col min="5887" max="5887" width="13.7109375" style="5" customWidth="1"/>
    <col min="5888" max="5888" width="11.140625" style="5" bestFit="1" customWidth="1"/>
    <col min="5889" max="5889" width="9.140625" style="5"/>
    <col min="5890" max="5890" width="11.5703125" style="5" customWidth="1"/>
    <col min="5891" max="5891" width="16.7109375" style="5" customWidth="1"/>
    <col min="5892" max="5892" width="3.7109375" style="5" customWidth="1"/>
    <col min="5893" max="5893" width="13.7109375" style="5" customWidth="1"/>
    <col min="5894" max="5894" width="9.140625" style="5"/>
    <col min="5895" max="5895" width="11.28515625" style="5" bestFit="1" customWidth="1"/>
    <col min="5896" max="6138" width="9.140625" style="5"/>
    <col min="6139" max="6139" width="3.7109375" style="5" customWidth="1"/>
    <col min="6140" max="6142" width="9.140625" style="5"/>
    <col min="6143" max="6143" width="13.7109375" style="5" customWidth="1"/>
    <col min="6144" max="6144" width="11.140625" style="5" bestFit="1" customWidth="1"/>
    <col min="6145" max="6145" width="9.140625" style="5"/>
    <col min="6146" max="6146" width="11.5703125" style="5" customWidth="1"/>
    <col min="6147" max="6147" width="16.7109375" style="5" customWidth="1"/>
    <col min="6148" max="6148" width="3.7109375" style="5" customWidth="1"/>
    <col min="6149" max="6149" width="13.7109375" style="5" customWidth="1"/>
    <col min="6150" max="6150" width="9.140625" style="5"/>
    <col min="6151" max="6151" width="11.28515625" style="5" bestFit="1" customWidth="1"/>
    <col min="6152" max="6394" width="9.140625" style="5"/>
    <col min="6395" max="6395" width="3.7109375" style="5" customWidth="1"/>
    <col min="6396" max="6398" width="9.140625" style="5"/>
    <col min="6399" max="6399" width="13.7109375" style="5" customWidth="1"/>
    <col min="6400" max="6400" width="11.140625" style="5" bestFit="1" customWidth="1"/>
    <col min="6401" max="6401" width="9.140625" style="5"/>
    <col min="6402" max="6402" width="11.5703125" style="5" customWidth="1"/>
    <col min="6403" max="6403" width="16.7109375" style="5" customWidth="1"/>
    <col min="6404" max="6404" width="3.7109375" style="5" customWidth="1"/>
    <col min="6405" max="6405" width="13.7109375" style="5" customWidth="1"/>
    <col min="6406" max="6406" width="9.140625" style="5"/>
    <col min="6407" max="6407" width="11.28515625" style="5" bestFit="1" customWidth="1"/>
    <col min="6408" max="6650" width="9.140625" style="5"/>
    <col min="6651" max="6651" width="3.7109375" style="5" customWidth="1"/>
    <col min="6652" max="6654" width="9.140625" style="5"/>
    <col min="6655" max="6655" width="13.7109375" style="5" customWidth="1"/>
    <col min="6656" max="6656" width="11.140625" style="5" bestFit="1" customWidth="1"/>
    <col min="6657" max="6657" width="9.140625" style="5"/>
    <col min="6658" max="6658" width="11.5703125" style="5" customWidth="1"/>
    <col min="6659" max="6659" width="16.7109375" style="5" customWidth="1"/>
    <col min="6660" max="6660" width="3.7109375" style="5" customWidth="1"/>
    <col min="6661" max="6661" width="13.7109375" style="5" customWidth="1"/>
    <col min="6662" max="6662" width="9.140625" style="5"/>
    <col min="6663" max="6663" width="11.28515625" style="5" bestFit="1" customWidth="1"/>
    <col min="6664" max="6906" width="9.140625" style="5"/>
    <col min="6907" max="6907" width="3.7109375" style="5" customWidth="1"/>
    <col min="6908" max="6910" width="9.140625" style="5"/>
    <col min="6911" max="6911" width="13.7109375" style="5" customWidth="1"/>
    <col min="6912" max="6912" width="11.140625" style="5" bestFit="1" customWidth="1"/>
    <col min="6913" max="6913" width="9.140625" style="5"/>
    <col min="6914" max="6914" width="11.5703125" style="5" customWidth="1"/>
    <col min="6915" max="6915" width="16.7109375" style="5" customWidth="1"/>
    <col min="6916" max="6916" width="3.7109375" style="5" customWidth="1"/>
    <col min="6917" max="6917" width="13.7109375" style="5" customWidth="1"/>
    <col min="6918" max="6918" width="9.140625" style="5"/>
    <col min="6919" max="6919" width="11.28515625" style="5" bestFit="1" customWidth="1"/>
    <col min="6920" max="7162" width="9.140625" style="5"/>
    <col min="7163" max="7163" width="3.7109375" style="5" customWidth="1"/>
    <col min="7164" max="7166" width="9.140625" style="5"/>
    <col min="7167" max="7167" width="13.7109375" style="5" customWidth="1"/>
    <col min="7168" max="7168" width="11.140625" style="5" bestFit="1" customWidth="1"/>
    <col min="7169" max="7169" width="9.140625" style="5"/>
    <col min="7170" max="7170" width="11.5703125" style="5" customWidth="1"/>
    <col min="7171" max="7171" width="16.7109375" style="5" customWidth="1"/>
    <col min="7172" max="7172" width="3.7109375" style="5" customWidth="1"/>
    <col min="7173" max="7173" width="13.7109375" style="5" customWidth="1"/>
    <col min="7174" max="7174" width="9.140625" style="5"/>
    <col min="7175" max="7175" width="11.28515625" style="5" bestFit="1" customWidth="1"/>
    <col min="7176" max="7418" width="9.140625" style="5"/>
    <col min="7419" max="7419" width="3.7109375" style="5" customWidth="1"/>
    <col min="7420" max="7422" width="9.140625" style="5"/>
    <col min="7423" max="7423" width="13.7109375" style="5" customWidth="1"/>
    <col min="7424" max="7424" width="11.140625" style="5" bestFit="1" customWidth="1"/>
    <col min="7425" max="7425" width="9.140625" style="5"/>
    <col min="7426" max="7426" width="11.5703125" style="5" customWidth="1"/>
    <col min="7427" max="7427" width="16.7109375" style="5" customWidth="1"/>
    <col min="7428" max="7428" width="3.7109375" style="5" customWidth="1"/>
    <col min="7429" max="7429" width="13.7109375" style="5" customWidth="1"/>
    <col min="7430" max="7430" width="9.140625" style="5"/>
    <col min="7431" max="7431" width="11.28515625" style="5" bestFit="1" customWidth="1"/>
    <col min="7432" max="7674" width="9.140625" style="5"/>
    <col min="7675" max="7675" width="3.7109375" style="5" customWidth="1"/>
    <col min="7676" max="7678" width="9.140625" style="5"/>
    <col min="7679" max="7679" width="13.7109375" style="5" customWidth="1"/>
    <col min="7680" max="7680" width="11.140625" style="5" bestFit="1" customWidth="1"/>
    <col min="7681" max="7681" width="9.140625" style="5"/>
    <col min="7682" max="7682" width="11.5703125" style="5" customWidth="1"/>
    <col min="7683" max="7683" width="16.7109375" style="5" customWidth="1"/>
    <col min="7684" max="7684" width="3.7109375" style="5" customWidth="1"/>
    <col min="7685" max="7685" width="13.7109375" style="5" customWidth="1"/>
    <col min="7686" max="7686" width="9.140625" style="5"/>
    <col min="7687" max="7687" width="11.28515625" style="5" bestFit="1" customWidth="1"/>
    <col min="7688" max="7930" width="9.140625" style="5"/>
    <col min="7931" max="7931" width="3.7109375" style="5" customWidth="1"/>
    <col min="7932" max="7934" width="9.140625" style="5"/>
    <col min="7935" max="7935" width="13.7109375" style="5" customWidth="1"/>
    <col min="7936" max="7936" width="11.140625" style="5" bestFit="1" customWidth="1"/>
    <col min="7937" max="7937" width="9.140625" style="5"/>
    <col min="7938" max="7938" width="11.5703125" style="5" customWidth="1"/>
    <col min="7939" max="7939" width="16.7109375" style="5" customWidth="1"/>
    <col min="7940" max="7940" width="3.7109375" style="5" customWidth="1"/>
    <col min="7941" max="7941" width="13.7109375" style="5" customWidth="1"/>
    <col min="7942" max="7942" width="9.140625" style="5"/>
    <col min="7943" max="7943" width="11.28515625" style="5" bestFit="1" customWidth="1"/>
    <col min="7944" max="8186" width="9.140625" style="5"/>
    <col min="8187" max="8187" width="3.7109375" style="5" customWidth="1"/>
    <col min="8188" max="8190" width="9.140625" style="5"/>
    <col min="8191" max="8191" width="13.7109375" style="5" customWidth="1"/>
    <col min="8192" max="8192" width="11.140625" style="5" bestFit="1" customWidth="1"/>
    <col min="8193" max="8193" width="9.140625" style="5"/>
    <col min="8194" max="8194" width="11.5703125" style="5" customWidth="1"/>
    <col min="8195" max="8195" width="16.7109375" style="5" customWidth="1"/>
    <col min="8196" max="8196" width="3.7109375" style="5" customWidth="1"/>
    <col min="8197" max="8197" width="13.7109375" style="5" customWidth="1"/>
    <col min="8198" max="8198" width="9.140625" style="5"/>
    <col min="8199" max="8199" width="11.28515625" style="5" bestFit="1" customWidth="1"/>
    <col min="8200" max="8442" width="9.140625" style="5"/>
    <col min="8443" max="8443" width="3.7109375" style="5" customWidth="1"/>
    <col min="8444" max="8446" width="9.140625" style="5"/>
    <col min="8447" max="8447" width="13.7109375" style="5" customWidth="1"/>
    <col min="8448" max="8448" width="11.140625" style="5" bestFit="1" customWidth="1"/>
    <col min="8449" max="8449" width="9.140625" style="5"/>
    <col min="8450" max="8450" width="11.5703125" style="5" customWidth="1"/>
    <col min="8451" max="8451" width="16.7109375" style="5" customWidth="1"/>
    <col min="8452" max="8452" width="3.7109375" style="5" customWidth="1"/>
    <col min="8453" max="8453" width="13.7109375" style="5" customWidth="1"/>
    <col min="8454" max="8454" width="9.140625" style="5"/>
    <col min="8455" max="8455" width="11.28515625" style="5" bestFit="1" customWidth="1"/>
    <col min="8456" max="8698" width="9.140625" style="5"/>
    <col min="8699" max="8699" width="3.7109375" style="5" customWidth="1"/>
    <col min="8700" max="8702" width="9.140625" style="5"/>
    <col min="8703" max="8703" width="13.7109375" style="5" customWidth="1"/>
    <col min="8704" max="8704" width="11.140625" style="5" bestFit="1" customWidth="1"/>
    <col min="8705" max="8705" width="9.140625" style="5"/>
    <col min="8706" max="8706" width="11.5703125" style="5" customWidth="1"/>
    <col min="8707" max="8707" width="16.7109375" style="5" customWidth="1"/>
    <col min="8708" max="8708" width="3.7109375" style="5" customWidth="1"/>
    <col min="8709" max="8709" width="13.7109375" style="5" customWidth="1"/>
    <col min="8710" max="8710" width="9.140625" style="5"/>
    <col min="8711" max="8711" width="11.28515625" style="5" bestFit="1" customWidth="1"/>
    <col min="8712" max="8954" width="9.140625" style="5"/>
    <col min="8955" max="8955" width="3.7109375" style="5" customWidth="1"/>
    <col min="8956" max="8958" width="9.140625" style="5"/>
    <col min="8959" max="8959" width="13.7109375" style="5" customWidth="1"/>
    <col min="8960" max="8960" width="11.140625" style="5" bestFit="1" customWidth="1"/>
    <col min="8961" max="8961" width="9.140625" style="5"/>
    <col min="8962" max="8962" width="11.5703125" style="5" customWidth="1"/>
    <col min="8963" max="8963" width="16.7109375" style="5" customWidth="1"/>
    <col min="8964" max="8964" width="3.7109375" style="5" customWidth="1"/>
    <col min="8965" max="8965" width="13.7109375" style="5" customWidth="1"/>
    <col min="8966" max="8966" width="9.140625" style="5"/>
    <col min="8967" max="8967" width="11.28515625" style="5" bestFit="1" customWidth="1"/>
    <col min="8968" max="9210" width="9.140625" style="5"/>
    <col min="9211" max="9211" width="3.7109375" style="5" customWidth="1"/>
    <col min="9212" max="9214" width="9.140625" style="5"/>
    <col min="9215" max="9215" width="13.7109375" style="5" customWidth="1"/>
    <col min="9216" max="9216" width="11.140625" style="5" bestFit="1" customWidth="1"/>
    <col min="9217" max="9217" width="9.140625" style="5"/>
    <col min="9218" max="9218" width="11.5703125" style="5" customWidth="1"/>
    <col min="9219" max="9219" width="16.7109375" style="5" customWidth="1"/>
    <col min="9220" max="9220" width="3.7109375" style="5" customWidth="1"/>
    <col min="9221" max="9221" width="13.7109375" style="5" customWidth="1"/>
    <col min="9222" max="9222" width="9.140625" style="5"/>
    <col min="9223" max="9223" width="11.28515625" style="5" bestFit="1" customWidth="1"/>
    <col min="9224" max="9466" width="9.140625" style="5"/>
    <col min="9467" max="9467" width="3.7109375" style="5" customWidth="1"/>
    <col min="9468" max="9470" width="9.140625" style="5"/>
    <col min="9471" max="9471" width="13.7109375" style="5" customWidth="1"/>
    <col min="9472" max="9472" width="11.140625" style="5" bestFit="1" customWidth="1"/>
    <col min="9473" max="9473" width="9.140625" style="5"/>
    <col min="9474" max="9474" width="11.5703125" style="5" customWidth="1"/>
    <col min="9475" max="9475" width="16.7109375" style="5" customWidth="1"/>
    <col min="9476" max="9476" width="3.7109375" style="5" customWidth="1"/>
    <col min="9477" max="9477" width="13.7109375" style="5" customWidth="1"/>
    <col min="9478" max="9478" width="9.140625" style="5"/>
    <col min="9479" max="9479" width="11.28515625" style="5" bestFit="1" customWidth="1"/>
    <col min="9480" max="9722" width="9.140625" style="5"/>
    <col min="9723" max="9723" width="3.7109375" style="5" customWidth="1"/>
    <col min="9724" max="9726" width="9.140625" style="5"/>
    <col min="9727" max="9727" width="13.7109375" style="5" customWidth="1"/>
    <col min="9728" max="9728" width="11.140625" style="5" bestFit="1" customWidth="1"/>
    <col min="9729" max="9729" width="9.140625" style="5"/>
    <col min="9730" max="9730" width="11.5703125" style="5" customWidth="1"/>
    <col min="9731" max="9731" width="16.7109375" style="5" customWidth="1"/>
    <col min="9732" max="9732" width="3.7109375" style="5" customWidth="1"/>
    <col min="9733" max="9733" width="13.7109375" style="5" customWidth="1"/>
    <col min="9734" max="9734" width="9.140625" style="5"/>
    <col min="9735" max="9735" width="11.28515625" style="5" bestFit="1" customWidth="1"/>
    <col min="9736" max="9978" width="9.140625" style="5"/>
    <col min="9979" max="9979" width="3.7109375" style="5" customWidth="1"/>
    <col min="9980" max="9982" width="9.140625" style="5"/>
    <col min="9983" max="9983" width="13.7109375" style="5" customWidth="1"/>
    <col min="9984" max="9984" width="11.140625" style="5" bestFit="1" customWidth="1"/>
    <col min="9985" max="9985" width="9.140625" style="5"/>
    <col min="9986" max="9986" width="11.5703125" style="5" customWidth="1"/>
    <col min="9987" max="9987" width="16.7109375" style="5" customWidth="1"/>
    <col min="9988" max="9988" width="3.7109375" style="5" customWidth="1"/>
    <col min="9989" max="9989" width="13.7109375" style="5" customWidth="1"/>
    <col min="9990" max="9990" width="9.140625" style="5"/>
    <col min="9991" max="9991" width="11.28515625" style="5" bestFit="1" customWidth="1"/>
    <col min="9992" max="10234" width="9.140625" style="5"/>
    <col min="10235" max="10235" width="3.7109375" style="5" customWidth="1"/>
    <col min="10236" max="10238" width="9.140625" style="5"/>
    <col min="10239" max="10239" width="13.7109375" style="5" customWidth="1"/>
    <col min="10240" max="10240" width="11.140625" style="5" bestFit="1" customWidth="1"/>
    <col min="10241" max="10241" width="9.140625" style="5"/>
    <col min="10242" max="10242" width="11.5703125" style="5" customWidth="1"/>
    <col min="10243" max="10243" width="16.7109375" style="5" customWidth="1"/>
    <col min="10244" max="10244" width="3.7109375" style="5" customWidth="1"/>
    <col min="10245" max="10245" width="13.7109375" style="5" customWidth="1"/>
    <col min="10246" max="10246" width="9.140625" style="5"/>
    <col min="10247" max="10247" width="11.28515625" style="5" bestFit="1" customWidth="1"/>
    <col min="10248" max="10490" width="9.140625" style="5"/>
    <col min="10491" max="10491" width="3.7109375" style="5" customWidth="1"/>
    <col min="10492" max="10494" width="9.140625" style="5"/>
    <col min="10495" max="10495" width="13.7109375" style="5" customWidth="1"/>
    <col min="10496" max="10496" width="11.140625" style="5" bestFit="1" customWidth="1"/>
    <col min="10497" max="10497" width="9.140625" style="5"/>
    <col min="10498" max="10498" width="11.5703125" style="5" customWidth="1"/>
    <col min="10499" max="10499" width="16.7109375" style="5" customWidth="1"/>
    <col min="10500" max="10500" width="3.7109375" style="5" customWidth="1"/>
    <col min="10501" max="10501" width="13.7109375" style="5" customWidth="1"/>
    <col min="10502" max="10502" width="9.140625" style="5"/>
    <col min="10503" max="10503" width="11.28515625" style="5" bestFit="1" customWidth="1"/>
    <col min="10504" max="10746" width="9.140625" style="5"/>
    <col min="10747" max="10747" width="3.7109375" style="5" customWidth="1"/>
    <col min="10748" max="10750" width="9.140625" style="5"/>
    <col min="10751" max="10751" width="13.7109375" style="5" customWidth="1"/>
    <col min="10752" max="10752" width="11.140625" style="5" bestFit="1" customWidth="1"/>
    <col min="10753" max="10753" width="9.140625" style="5"/>
    <col min="10754" max="10754" width="11.5703125" style="5" customWidth="1"/>
    <col min="10755" max="10755" width="16.7109375" style="5" customWidth="1"/>
    <col min="10756" max="10756" width="3.7109375" style="5" customWidth="1"/>
    <col min="10757" max="10757" width="13.7109375" style="5" customWidth="1"/>
    <col min="10758" max="10758" width="9.140625" style="5"/>
    <col min="10759" max="10759" width="11.28515625" style="5" bestFit="1" customWidth="1"/>
    <col min="10760" max="11002" width="9.140625" style="5"/>
    <col min="11003" max="11003" width="3.7109375" style="5" customWidth="1"/>
    <col min="11004" max="11006" width="9.140625" style="5"/>
    <col min="11007" max="11007" width="13.7109375" style="5" customWidth="1"/>
    <col min="11008" max="11008" width="11.140625" style="5" bestFit="1" customWidth="1"/>
    <col min="11009" max="11009" width="9.140625" style="5"/>
    <col min="11010" max="11010" width="11.5703125" style="5" customWidth="1"/>
    <col min="11011" max="11011" width="16.7109375" style="5" customWidth="1"/>
    <col min="11012" max="11012" width="3.7109375" style="5" customWidth="1"/>
    <col min="11013" max="11013" width="13.7109375" style="5" customWidth="1"/>
    <col min="11014" max="11014" width="9.140625" style="5"/>
    <col min="11015" max="11015" width="11.28515625" style="5" bestFit="1" customWidth="1"/>
    <col min="11016" max="11258" width="9.140625" style="5"/>
    <col min="11259" max="11259" width="3.7109375" style="5" customWidth="1"/>
    <col min="11260" max="11262" width="9.140625" style="5"/>
    <col min="11263" max="11263" width="13.7109375" style="5" customWidth="1"/>
    <col min="11264" max="11264" width="11.140625" style="5" bestFit="1" customWidth="1"/>
    <col min="11265" max="11265" width="9.140625" style="5"/>
    <col min="11266" max="11266" width="11.5703125" style="5" customWidth="1"/>
    <col min="11267" max="11267" width="16.7109375" style="5" customWidth="1"/>
    <col min="11268" max="11268" width="3.7109375" style="5" customWidth="1"/>
    <col min="11269" max="11269" width="13.7109375" style="5" customWidth="1"/>
    <col min="11270" max="11270" width="9.140625" style="5"/>
    <col min="11271" max="11271" width="11.28515625" style="5" bestFit="1" customWidth="1"/>
    <col min="11272" max="11514" width="9.140625" style="5"/>
    <col min="11515" max="11515" width="3.7109375" style="5" customWidth="1"/>
    <col min="11516" max="11518" width="9.140625" style="5"/>
    <col min="11519" max="11519" width="13.7109375" style="5" customWidth="1"/>
    <col min="11520" max="11520" width="11.140625" style="5" bestFit="1" customWidth="1"/>
    <col min="11521" max="11521" width="9.140625" style="5"/>
    <col min="11522" max="11522" width="11.5703125" style="5" customWidth="1"/>
    <col min="11523" max="11523" width="16.7109375" style="5" customWidth="1"/>
    <col min="11524" max="11524" width="3.7109375" style="5" customWidth="1"/>
    <col min="11525" max="11525" width="13.7109375" style="5" customWidth="1"/>
    <col min="11526" max="11526" width="9.140625" style="5"/>
    <col min="11527" max="11527" width="11.28515625" style="5" bestFit="1" customWidth="1"/>
    <col min="11528" max="11770" width="9.140625" style="5"/>
    <col min="11771" max="11771" width="3.7109375" style="5" customWidth="1"/>
    <col min="11772" max="11774" width="9.140625" style="5"/>
    <col min="11775" max="11775" width="13.7109375" style="5" customWidth="1"/>
    <col min="11776" max="11776" width="11.140625" style="5" bestFit="1" customWidth="1"/>
    <col min="11777" max="11777" width="9.140625" style="5"/>
    <col min="11778" max="11778" width="11.5703125" style="5" customWidth="1"/>
    <col min="11779" max="11779" width="16.7109375" style="5" customWidth="1"/>
    <col min="11780" max="11780" width="3.7109375" style="5" customWidth="1"/>
    <col min="11781" max="11781" width="13.7109375" style="5" customWidth="1"/>
    <col min="11782" max="11782" width="9.140625" style="5"/>
    <col min="11783" max="11783" width="11.28515625" style="5" bestFit="1" customWidth="1"/>
    <col min="11784" max="12026" width="9.140625" style="5"/>
    <col min="12027" max="12027" width="3.7109375" style="5" customWidth="1"/>
    <col min="12028" max="12030" width="9.140625" style="5"/>
    <col min="12031" max="12031" width="13.7109375" style="5" customWidth="1"/>
    <col min="12032" max="12032" width="11.140625" style="5" bestFit="1" customWidth="1"/>
    <col min="12033" max="12033" width="9.140625" style="5"/>
    <col min="12034" max="12034" width="11.5703125" style="5" customWidth="1"/>
    <col min="12035" max="12035" width="16.7109375" style="5" customWidth="1"/>
    <col min="12036" max="12036" width="3.7109375" style="5" customWidth="1"/>
    <col min="12037" max="12037" width="13.7109375" style="5" customWidth="1"/>
    <col min="12038" max="12038" width="9.140625" style="5"/>
    <col min="12039" max="12039" width="11.28515625" style="5" bestFit="1" customWidth="1"/>
    <col min="12040" max="12282" width="9.140625" style="5"/>
    <col min="12283" max="12283" width="3.7109375" style="5" customWidth="1"/>
    <col min="12284" max="12286" width="9.140625" style="5"/>
    <col min="12287" max="12287" width="13.7109375" style="5" customWidth="1"/>
    <col min="12288" max="12288" width="11.140625" style="5" bestFit="1" customWidth="1"/>
    <col min="12289" max="12289" width="9.140625" style="5"/>
    <col min="12290" max="12290" width="11.5703125" style="5" customWidth="1"/>
    <col min="12291" max="12291" width="16.7109375" style="5" customWidth="1"/>
    <col min="12292" max="12292" width="3.7109375" style="5" customWidth="1"/>
    <col min="12293" max="12293" width="13.7109375" style="5" customWidth="1"/>
    <col min="12294" max="12294" width="9.140625" style="5"/>
    <col min="12295" max="12295" width="11.28515625" style="5" bestFit="1" customWidth="1"/>
    <col min="12296" max="12538" width="9.140625" style="5"/>
    <col min="12539" max="12539" width="3.7109375" style="5" customWidth="1"/>
    <col min="12540" max="12542" width="9.140625" style="5"/>
    <col min="12543" max="12543" width="13.7109375" style="5" customWidth="1"/>
    <col min="12544" max="12544" width="11.140625" style="5" bestFit="1" customWidth="1"/>
    <col min="12545" max="12545" width="9.140625" style="5"/>
    <col min="12546" max="12546" width="11.5703125" style="5" customWidth="1"/>
    <col min="12547" max="12547" width="16.7109375" style="5" customWidth="1"/>
    <col min="12548" max="12548" width="3.7109375" style="5" customWidth="1"/>
    <col min="12549" max="12549" width="13.7109375" style="5" customWidth="1"/>
    <col min="12550" max="12550" width="9.140625" style="5"/>
    <col min="12551" max="12551" width="11.28515625" style="5" bestFit="1" customWidth="1"/>
    <col min="12552" max="12794" width="9.140625" style="5"/>
    <col min="12795" max="12795" width="3.7109375" style="5" customWidth="1"/>
    <col min="12796" max="12798" width="9.140625" style="5"/>
    <col min="12799" max="12799" width="13.7109375" style="5" customWidth="1"/>
    <col min="12800" max="12800" width="11.140625" style="5" bestFit="1" customWidth="1"/>
    <col min="12801" max="12801" width="9.140625" style="5"/>
    <col min="12802" max="12802" width="11.5703125" style="5" customWidth="1"/>
    <col min="12803" max="12803" width="16.7109375" style="5" customWidth="1"/>
    <col min="12804" max="12804" width="3.7109375" style="5" customWidth="1"/>
    <col min="12805" max="12805" width="13.7109375" style="5" customWidth="1"/>
    <col min="12806" max="12806" width="9.140625" style="5"/>
    <col min="12807" max="12807" width="11.28515625" style="5" bestFit="1" customWidth="1"/>
    <col min="12808" max="13050" width="9.140625" style="5"/>
    <col min="13051" max="13051" width="3.7109375" style="5" customWidth="1"/>
    <col min="13052" max="13054" width="9.140625" style="5"/>
    <col min="13055" max="13055" width="13.7109375" style="5" customWidth="1"/>
    <col min="13056" max="13056" width="11.140625" style="5" bestFit="1" customWidth="1"/>
    <col min="13057" max="13057" width="9.140625" style="5"/>
    <col min="13058" max="13058" width="11.5703125" style="5" customWidth="1"/>
    <col min="13059" max="13059" width="16.7109375" style="5" customWidth="1"/>
    <col min="13060" max="13060" width="3.7109375" style="5" customWidth="1"/>
    <col min="13061" max="13061" width="13.7109375" style="5" customWidth="1"/>
    <col min="13062" max="13062" width="9.140625" style="5"/>
    <col min="13063" max="13063" width="11.28515625" style="5" bestFit="1" customWidth="1"/>
    <col min="13064" max="13306" width="9.140625" style="5"/>
    <col min="13307" max="13307" width="3.7109375" style="5" customWidth="1"/>
    <col min="13308" max="13310" width="9.140625" style="5"/>
    <col min="13311" max="13311" width="13.7109375" style="5" customWidth="1"/>
    <col min="13312" max="13312" width="11.140625" style="5" bestFit="1" customWidth="1"/>
    <col min="13313" max="13313" width="9.140625" style="5"/>
    <col min="13314" max="13314" width="11.5703125" style="5" customWidth="1"/>
    <col min="13315" max="13315" width="16.7109375" style="5" customWidth="1"/>
    <col min="13316" max="13316" width="3.7109375" style="5" customWidth="1"/>
    <col min="13317" max="13317" width="13.7109375" style="5" customWidth="1"/>
    <col min="13318" max="13318" width="9.140625" style="5"/>
    <col min="13319" max="13319" width="11.28515625" style="5" bestFit="1" customWidth="1"/>
    <col min="13320" max="13562" width="9.140625" style="5"/>
    <col min="13563" max="13563" width="3.7109375" style="5" customWidth="1"/>
    <col min="13564" max="13566" width="9.140625" style="5"/>
    <col min="13567" max="13567" width="13.7109375" style="5" customWidth="1"/>
    <col min="13568" max="13568" width="11.140625" style="5" bestFit="1" customWidth="1"/>
    <col min="13569" max="13569" width="9.140625" style="5"/>
    <col min="13570" max="13570" width="11.5703125" style="5" customWidth="1"/>
    <col min="13571" max="13571" width="16.7109375" style="5" customWidth="1"/>
    <col min="13572" max="13572" width="3.7109375" style="5" customWidth="1"/>
    <col min="13573" max="13573" width="13.7109375" style="5" customWidth="1"/>
    <col min="13574" max="13574" width="9.140625" style="5"/>
    <col min="13575" max="13575" width="11.28515625" style="5" bestFit="1" customWidth="1"/>
    <col min="13576" max="13818" width="9.140625" style="5"/>
    <col min="13819" max="13819" width="3.7109375" style="5" customWidth="1"/>
    <col min="13820" max="13822" width="9.140625" style="5"/>
    <col min="13823" max="13823" width="13.7109375" style="5" customWidth="1"/>
    <col min="13824" max="13824" width="11.140625" style="5" bestFit="1" customWidth="1"/>
    <col min="13825" max="13825" width="9.140625" style="5"/>
    <col min="13826" max="13826" width="11.5703125" style="5" customWidth="1"/>
    <col min="13827" max="13827" width="16.7109375" style="5" customWidth="1"/>
    <col min="13828" max="13828" width="3.7109375" style="5" customWidth="1"/>
    <col min="13829" max="13829" width="13.7109375" style="5" customWidth="1"/>
    <col min="13830" max="13830" width="9.140625" style="5"/>
    <col min="13831" max="13831" width="11.28515625" style="5" bestFit="1" customWidth="1"/>
    <col min="13832" max="14074" width="9.140625" style="5"/>
    <col min="14075" max="14075" width="3.7109375" style="5" customWidth="1"/>
    <col min="14076" max="14078" width="9.140625" style="5"/>
    <col min="14079" max="14079" width="13.7109375" style="5" customWidth="1"/>
    <col min="14080" max="14080" width="11.140625" style="5" bestFit="1" customWidth="1"/>
    <col min="14081" max="14081" width="9.140625" style="5"/>
    <col min="14082" max="14082" width="11.5703125" style="5" customWidth="1"/>
    <col min="14083" max="14083" width="16.7109375" style="5" customWidth="1"/>
    <col min="14084" max="14084" width="3.7109375" style="5" customWidth="1"/>
    <col min="14085" max="14085" width="13.7109375" style="5" customWidth="1"/>
    <col min="14086" max="14086" width="9.140625" style="5"/>
    <col min="14087" max="14087" width="11.28515625" style="5" bestFit="1" customWidth="1"/>
    <col min="14088" max="14330" width="9.140625" style="5"/>
    <col min="14331" max="14331" width="3.7109375" style="5" customWidth="1"/>
    <col min="14332" max="14334" width="9.140625" style="5"/>
    <col min="14335" max="14335" width="13.7109375" style="5" customWidth="1"/>
    <col min="14336" max="14336" width="11.140625" style="5" bestFit="1" customWidth="1"/>
    <col min="14337" max="14337" width="9.140625" style="5"/>
    <col min="14338" max="14338" width="11.5703125" style="5" customWidth="1"/>
    <col min="14339" max="14339" width="16.7109375" style="5" customWidth="1"/>
    <col min="14340" max="14340" width="3.7109375" style="5" customWidth="1"/>
    <col min="14341" max="14341" width="13.7109375" style="5" customWidth="1"/>
    <col min="14342" max="14342" width="9.140625" style="5"/>
    <col min="14343" max="14343" width="11.28515625" style="5" bestFit="1" customWidth="1"/>
    <col min="14344" max="14586" width="9.140625" style="5"/>
    <col min="14587" max="14587" width="3.7109375" style="5" customWidth="1"/>
    <col min="14588" max="14590" width="9.140625" style="5"/>
    <col min="14591" max="14591" width="13.7109375" style="5" customWidth="1"/>
    <col min="14592" max="14592" width="11.140625" style="5" bestFit="1" customWidth="1"/>
    <col min="14593" max="14593" width="9.140625" style="5"/>
    <col min="14594" max="14594" width="11.5703125" style="5" customWidth="1"/>
    <col min="14595" max="14595" width="16.7109375" style="5" customWidth="1"/>
    <col min="14596" max="14596" width="3.7109375" style="5" customWidth="1"/>
    <col min="14597" max="14597" width="13.7109375" style="5" customWidth="1"/>
    <col min="14598" max="14598" width="9.140625" style="5"/>
    <col min="14599" max="14599" width="11.28515625" style="5" bestFit="1" customWidth="1"/>
    <col min="14600" max="14842" width="9.140625" style="5"/>
    <col min="14843" max="14843" width="3.7109375" style="5" customWidth="1"/>
    <col min="14844" max="14846" width="9.140625" style="5"/>
    <col min="14847" max="14847" width="13.7109375" style="5" customWidth="1"/>
    <col min="14848" max="14848" width="11.140625" style="5" bestFit="1" customWidth="1"/>
    <col min="14849" max="14849" width="9.140625" style="5"/>
    <col min="14850" max="14850" width="11.5703125" style="5" customWidth="1"/>
    <col min="14851" max="14851" width="16.7109375" style="5" customWidth="1"/>
    <col min="14852" max="14852" width="3.7109375" style="5" customWidth="1"/>
    <col min="14853" max="14853" width="13.7109375" style="5" customWidth="1"/>
    <col min="14854" max="14854" width="9.140625" style="5"/>
    <col min="14855" max="14855" width="11.28515625" style="5" bestFit="1" customWidth="1"/>
    <col min="14856" max="15098" width="9.140625" style="5"/>
    <col min="15099" max="15099" width="3.7109375" style="5" customWidth="1"/>
    <col min="15100" max="15102" width="9.140625" style="5"/>
    <col min="15103" max="15103" width="13.7109375" style="5" customWidth="1"/>
    <col min="15104" max="15104" width="11.140625" style="5" bestFit="1" customWidth="1"/>
    <col min="15105" max="15105" width="9.140625" style="5"/>
    <col min="15106" max="15106" width="11.5703125" style="5" customWidth="1"/>
    <col min="15107" max="15107" width="16.7109375" style="5" customWidth="1"/>
    <col min="15108" max="15108" width="3.7109375" style="5" customWidth="1"/>
    <col min="15109" max="15109" width="13.7109375" style="5" customWidth="1"/>
    <col min="15110" max="15110" width="9.140625" style="5"/>
    <col min="15111" max="15111" width="11.28515625" style="5" bestFit="1" customWidth="1"/>
    <col min="15112" max="15354" width="9.140625" style="5"/>
    <col min="15355" max="15355" width="3.7109375" style="5" customWidth="1"/>
    <col min="15356" max="15358" width="9.140625" style="5"/>
    <col min="15359" max="15359" width="13.7109375" style="5" customWidth="1"/>
    <col min="15360" max="15360" width="11.140625" style="5" bestFit="1" customWidth="1"/>
    <col min="15361" max="15361" width="9.140625" style="5"/>
    <col min="15362" max="15362" width="11.5703125" style="5" customWidth="1"/>
    <col min="15363" max="15363" width="16.7109375" style="5" customWidth="1"/>
    <col min="15364" max="15364" width="3.7109375" style="5" customWidth="1"/>
    <col min="15365" max="15365" width="13.7109375" style="5" customWidth="1"/>
    <col min="15366" max="15366" width="9.140625" style="5"/>
    <col min="15367" max="15367" width="11.28515625" style="5" bestFit="1" customWidth="1"/>
    <col min="15368" max="15610" width="9.140625" style="5"/>
    <col min="15611" max="15611" width="3.7109375" style="5" customWidth="1"/>
    <col min="15612" max="15614" width="9.140625" style="5"/>
    <col min="15615" max="15615" width="13.7109375" style="5" customWidth="1"/>
    <col min="15616" max="15616" width="11.140625" style="5" bestFit="1" customWidth="1"/>
    <col min="15617" max="15617" width="9.140625" style="5"/>
    <col min="15618" max="15618" width="11.5703125" style="5" customWidth="1"/>
    <col min="15619" max="15619" width="16.7109375" style="5" customWidth="1"/>
    <col min="15620" max="15620" width="3.7109375" style="5" customWidth="1"/>
    <col min="15621" max="15621" width="13.7109375" style="5" customWidth="1"/>
    <col min="15622" max="15622" width="9.140625" style="5"/>
    <col min="15623" max="15623" width="11.28515625" style="5" bestFit="1" customWidth="1"/>
    <col min="15624" max="15866" width="9.140625" style="5"/>
    <col min="15867" max="15867" width="3.7109375" style="5" customWidth="1"/>
    <col min="15868" max="15870" width="9.140625" style="5"/>
    <col min="15871" max="15871" width="13.7109375" style="5" customWidth="1"/>
    <col min="15872" max="15872" width="11.140625" style="5" bestFit="1" customWidth="1"/>
    <col min="15873" max="15873" width="9.140625" style="5"/>
    <col min="15874" max="15874" width="11.5703125" style="5" customWidth="1"/>
    <col min="15875" max="15875" width="16.7109375" style="5" customWidth="1"/>
    <col min="15876" max="15876" width="3.7109375" style="5" customWidth="1"/>
    <col min="15877" max="15877" width="13.7109375" style="5" customWidth="1"/>
    <col min="15878" max="15878" width="9.140625" style="5"/>
    <col min="15879" max="15879" width="11.28515625" style="5" bestFit="1" customWidth="1"/>
    <col min="15880" max="16122" width="9.140625" style="5"/>
    <col min="16123" max="16123" width="3.7109375" style="5" customWidth="1"/>
    <col min="16124" max="16126" width="9.140625" style="5"/>
    <col min="16127" max="16127" width="13.7109375" style="5" customWidth="1"/>
    <col min="16128" max="16128" width="11.140625" style="5" bestFit="1" customWidth="1"/>
    <col min="16129" max="16129" width="9.140625" style="5"/>
    <col min="16130" max="16130" width="11.5703125" style="5" customWidth="1"/>
    <col min="16131" max="16131" width="16.7109375" style="5" customWidth="1"/>
    <col min="16132" max="16132" width="3.7109375" style="5" customWidth="1"/>
    <col min="16133" max="16133" width="13.7109375" style="5" customWidth="1"/>
    <col min="16134" max="16134" width="9.140625" style="5"/>
    <col min="16135" max="16135" width="11.28515625" style="5" bestFit="1" customWidth="1"/>
    <col min="16136" max="16384" width="9.140625" style="5"/>
  </cols>
  <sheetData>
    <row r="1" spans="1:7" ht="23.25" x14ac:dyDescent="0.35">
      <c r="A1" s="82" t="s">
        <v>96</v>
      </c>
      <c r="B1" s="82"/>
      <c r="C1" s="82"/>
      <c r="D1" s="82"/>
      <c r="E1" s="82"/>
      <c r="F1" s="82"/>
      <c r="G1" s="82"/>
    </row>
    <row r="2" spans="1:7" ht="23.25" x14ac:dyDescent="0.35">
      <c r="A2" s="86" t="s">
        <v>99</v>
      </c>
      <c r="B2" s="87"/>
      <c r="C2" s="87"/>
      <c r="D2" s="87"/>
      <c r="E2" s="87"/>
      <c r="F2" s="87"/>
      <c r="G2" s="87"/>
    </row>
    <row r="3" spans="1:7" s="6" customFormat="1" ht="78" customHeight="1" x14ac:dyDescent="0.25">
      <c r="A3" s="85"/>
      <c r="B3" s="85"/>
      <c r="C3" s="85"/>
      <c r="D3" s="85"/>
      <c r="E3" s="85"/>
      <c r="F3" s="85"/>
      <c r="G3" s="85"/>
    </row>
    <row r="4" spans="1:7" s="64" customFormat="1" ht="15.75" x14ac:dyDescent="0.25">
      <c r="A4" s="83" t="s">
        <v>94</v>
      </c>
      <c r="B4" s="83"/>
      <c r="C4" s="83"/>
      <c r="D4" s="83"/>
      <c r="E4" s="83"/>
      <c r="F4" s="83"/>
      <c r="G4" s="83"/>
    </row>
    <row r="5" spans="1:7" s="64" customFormat="1" ht="15.75" x14ac:dyDescent="0.25">
      <c r="A5" s="83" t="s">
        <v>97</v>
      </c>
      <c r="B5" s="83"/>
      <c r="C5" s="83"/>
      <c r="D5" s="83"/>
      <c r="E5" s="83"/>
      <c r="F5" s="83"/>
      <c r="G5" s="83"/>
    </row>
    <row r="6" spans="1:7" s="64" customFormat="1" ht="15.75" x14ac:dyDescent="0.25">
      <c r="A6" s="84">
        <v>10000</v>
      </c>
      <c r="B6" s="84"/>
      <c r="C6" s="84"/>
      <c r="D6" s="84"/>
      <c r="E6" s="84"/>
      <c r="F6" s="84"/>
      <c r="G6" s="84"/>
    </row>
    <row r="7" spans="1:7" s="6" customFormat="1" ht="15.75" x14ac:dyDescent="0.25">
      <c r="A7" s="12"/>
      <c r="B7" s="60"/>
      <c r="C7" s="12"/>
      <c r="D7" s="12"/>
      <c r="E7" s="12"/>
      <c r="F7" s="12"/>
      <c r="G7" s="12"/>
    </row>
    <row r="8" spans="1:7" s="6" customFormat="1" ht="15.75" x14ac:dyDescent="0.25">
      <c r="A8" s="12"/>
      <c r="B8" s="60"/>
      <c r="C8" s="12"/>
      <c r="D8" s="12"/>
      <c r="E8" s="12"/>
      <c r="F8" s="12"/>
      <c r="G8" s="12"/>
    </row>
    <row r="9" spans="1:7" s="6" customFormat="1" ht="15.75" x14ac:dyDescent="0.25">
      <c r="A9" s="12"/>
      <c r="B9" s="60"/>
      <c r="C9" s="12"/>
      <c r="D9" s="12"/>
      <c r="E9" s="12"/>
      <c r="F9" s="12"/>
      <c r="G9" s="12"/>
    </row>
    <row r="10" spans="1:7" s="6" customFormat="1" ht="15.75" x14ac:dyDescent="0.25">
      <c r="A10" s="12"/>
      <c r="B10" s="60"/>
      <c r="C10" s="12"/>
      <c r="D10" s="12"/>
      <c r="E10" s="12"/>
      <c r="F10" s="12"/>
      <c r="G10" s="12"/>
    </row>
    <row r="11" spans="1:7" s="6" customFormat="1" ht="15.75" x14ac:dyDescent="0.25">
      <c r="A11" s="12"/>
      <c r="B11" s="60"/>
      <c r="C11" s="12"/>
      <c r="D11" s="12"/>
      <c r="E11" s="12"/>
      <c r="F11" s="12"/>
      <c r="G11" s="12"/>
    </row>
    <row r="12" spans="1:7" s="6" customFormat="1" ht="15.75" x14ac:dyDescent="0.25">
      <c r="A12" s="12"/>
      <c r="B12" s="60"/>
      <c r="C12" s="12"/>
      <c r="D12" s="12"/>
      <c r="E12" s="12"/>
      <c r="F12" s="12"/>
      <c r="G12" s="12"/>
    </row>
    <row r="13" spans="1:7" s="6" customFormat="1" ht="15.75" x14ac:dyDescent="0.25">
      <c r="A13" s="12"/>
      <c r="B13" s="60"/>
      <c r="C13" s="12"/>
      <c r="D13" s="12"/>
      <c r="E13" s="12"/>
      <c r="F13" s="12"/>
      <c r="G13" s="12"/>
    </row>
    <row r="14" spans="1:7" s="6" customFormat="1" ht="15.75" x14ac:dyDescent="0.25">
      <c r="A14" s="12"/>
      <c r="B14" s="60"/>
      <c r="C14" s="12"/>
      <c r="D14" s="12"/>
      <c r="E14" s="12"/>
      <c r="F14" s="12"/>
      <c r="G14" s="12"/>
    </row>
    <row r="15" spans="1:7" s="6" customFormat="1" ht="15.75" x14ac:dyDescent="0.25">
      <c r="A15" s="12"/>
      <c r="B15" s="60"/>
      <c r="C15" s="12"/>
      <c r="D15" s="12"/>
      <c r="E15" s="12"/>
      <c r="F15" s="12"/>
      <c r="G15" s="12"/>
    </row>
    <row r="16" spans="1:7" s="6" customFormat="1" ht="15.75" x14ac:dyDescent="0.25">
      <c r="A16" s="12"/>
      <c r="B16" s="60"/>
      <c r="C16" s="12"/>
      <c r="D16" s="12"/>
      <c r="E16" s="12"/>
      <c r="F16" s="12"/>
      <c r="G16" s="12"/>
    </row>
    <row r="17" spans="1:7" s="6" customFormat="1" ht="15.75" x14ac:dyDescent="0.25">
      <c r="A17" s="12"/>
      <c r="B17" s="60"/>
      <c r="C17" s="12"/>
      <c r="D17" s="12"/>
      <c r="E17" s="12"/>
      <c r="F17" s="12"/>
      <c r="G17" s="12"/>
    </row>
    <row r="18" spans="1:7" s="6" customFormat="1" ht="15.75" x14ac:dyDescent="0.25">
      <c r="A18" s="12"/>
      <c r="B18" s="60"/>
      <c r="C18" s="12"/>
      <c r="D18" s="12"/>
      <c r="E18" s="12"/>
      <c r="F18" s="12"/>
      <c r="G18" s="12"/>
    </row>
    <row r="19" spans="1:7" s="6" customFormat="1" ht="15.75" x14ac:dyDescent="0.25">
      <c r="A19" s="12"/>
      <c r="B19" s="60"/>
      <c r="C19" s="12"/>
      <c r="D19" s="12"/>
      <c r="E19" s="12"/>
      <c r="F19" s="12"/>
      <c r="G19" s="12"/>
    </row>
    <row r="20" spans="1:7" s="6" customFormat="1" ht="15.75" x14ac:dyDescent="0.25">
      <c r="A20" s="12"/>
      <c r="B20" s="60"/>
      <c r="C20" s="12"/>
      <c r="D20" s="12"/>
      <c r="E20" s="12"/>
      <c r="F20" s="12"/>
      <c r="G20" s="12"/>
    </row>
    <row r="21" spans="1:7" s="6" customFormat="1" ht="15.75" x14ac:dyDescent="0.25">
      <c r="A21" s="12"/>
      <c r="B21" s="60"/>
      <c r="C21" s="12"/>
      <c r="D21" s="12"/>
      <c r="E21" s="12"/>
      <c r="F21" s="12"/>
      <c r="G21" s="12"/>
    </row>
    <row r="22" spans="1:7" s="6" customFormat="1" ht="15.75" x14ac:dyDescent="0.25">
      <c r="A22" s="12"/>
      <c r="B22" s="60"/>
      <c r="C22" s="12"/>
      <c r="D22" s="12"/>
      <c r="E22" s="12"/>
      <c r="F22" s="12"/>
      <c r="G22" s="12"/>
    </row>
    <row r="23" spans="1:7" s="6" customFormat="1" ht="16.5" thickBot="1" x14ac:dyDescent="0.3">
      <c r="A23" s="12"/>
      <c r="B23" s="60"/>
      <c r="C23" s="12"/>
      <c r="D23" s="12"/>
      <c r="E23" s="12"/>
      <c r="F23" s="12"/>
      <c r="G23" s="12"/>
    </row>
    <row r="24" spans="1:7" ht="15.75" x14ac:dyDescent="0.25">
      <c r="A24" s="32" t="s">
        <v>66</v>
      </c>
      <c r="B24" s="61"/>
      <c r="C24" s="33"/>
      <c r="D24" s="34"/>
      <c r="E24" s="35">
        <v>6659875</v>
      </c>
      <c r="F24" s="36"/>
      <c r="G24" s="37">
        <f>E24/$E$27</f>
        <v>0.55893843681120137</v>
      </c>
    </row>
    <row r="25" spans="1:7" ht="15.75" x14ac:dyDescent="0.25">
      <c r="A25" s="38" t="s">
        <v>67</v>
      </c>
      <c r="B25" s="62"/>
      <c r="C25" s="31"/>
      <c r="D25" s="28"/>
      <c r="E25" s="29">
        <v>3464014</v>
      </c>
      <c r="F25" s="30"/>
      <c r="G25" s="39">
        <f>E25/$E$27</f>
        <v>0.29072175832911534</v>
      </c>
    </row>
    <row r="26" spans="1:7" ht="16.5" thickBot="1" x14ac:dyDescent="0.3">
      <c r="A26" s="38" t="s">
        <v>68</v>
      </c>
      <c r="B26" s="62"/>
      <c r="C26" s="31"/>
      <c r="D26" s="28"/>
      <c r="E26" s="43">
        <v>1791332</v>
      </c>
      <c r="F26" s="30"/>
      <c r="G26" s="39">
        <f>E26/$E$27</f>
        <v>0.15033980485968326</v>
      </c>
    </row>
    <row r="27" spans="1:7" ht="16.5" thickBot="1" x14ac:dyDescent="0.3">
      <c r="A27" s="40" t="s">
        <v>98</v>
      </c>
      <c r="B27" s="63"/>
      <c r="C27" s="41"/>
      <c r="D27" s="42"/>
      <c r="E27" s="80">
        <f>SUM(E24:E26)</f>
        <v>11915221</v>
      </c>
      <c r="F27" s="44"/>
      <c r="G27" s="45"/>
    </row>
    <row r="28" spans="1:7" ht="15.75" thickBot="1" x14ac:dyDescent="0.25">
      <c r="A28" s="1"/>
      <c r="B28" s="1"/>
      <c r="C28" s="7"/>
      <c r="D28" s="4"/>
      <c r="E28" s="3"/>
      <c r="F28" s="2"/>
      <c r="G28" s="7"/>
    </row>
    <row r="29" spans="1:7" ht="48" thickBot="1" x14ac:dyDescent="0.3">
      <c r="A29" s="24" t="s">
        <v>43</v>
      </c>
      <c r="B29" s="78" t="s">
        <v>89</v>
      </c>
      <c r="C29" s="25" t="s">
        <v>44</v>
      </c>
      <c r="D29" s="25" t="s">
        <v>63</v>
      </c>
      <c r="E29" s="26" t="s">
        <v>64</v>
      </c>
      <c r="F29" s="26" t="s">
        <v>65</v>
      </c>
      <c r="G29" s="27" t="s">
        <v>69</v>
      </c>
    </row>
    <row r="30" spans="1:7" ht="25.5" x14ac:dyDescent="0.2">
      <c r="A30" s="19" t="s">
        <v>83</v>
      </c>
      <c r="B30" s="68" t="s">
        <v>78</v>
      </c>
      <c r="C30" s="68" t="s">
        <v>47</v>
      </c>
      <c r="D30" s="20">
        <v>1</v>
      </c>
      <c r="E30" s="21">
        <v>4258360</v>
      </c>
      <c r="F30" s="22">
        <f t="shared" ref="F30:F66" si="0">(E30/$E$27)*$A$6</f>
        <v>3573.8825154816682</v>
      </c>
      <c r="G30" s="23">
        <f t="shared" ref="G30:G66" si="1">E30/$E$27</f>
        <v>0.35738825154816684</v>
      </c>
    </row>
    <row r="31" spans="1:7" ht="25.5" x14ac:dyDescent="0.2">
      <c r="A31" s="13" t="s">
        <v>74</v>
      </c>
      <c r="B31" s="68" t="s">
        <v>81</v>
      </c>
      <c r="C31" s="69" t="s">
        <v>75</v>
      </c>
      <c r="D31" s="14">
        <v>1</v>
      </c>
      <c r="E31" s="15">
        <v>1419264</v>
      </c>
      <c r="F31" s="16">
        <f t="shared" si="0"/>
        <v>1191.13527143139</v>
      </c>
      <c r="G31" s="17">
        <f t="shared" si="1"/>
        <v>0.11911352714313901</v>
      </c>
    </row>
    <row r="32" spans="1:7" ht="89.25" x14ac:dyDescent="0.2">
      <c r="A32" s="13" t="s">
        <v>11</v>
      </c>
      <c r="B32" s="68" t="s">
        <v>84</v>
      </c>
      <c r="C32" s="18" t="s">
        <v>12</v>
      </c>
      <c r="D32" s="14">
        <v>2</v>
      </c>
      <c r="E32" s="15">
        <v>881400</v>
      </c>
      <c r="F32" s="16">
        <f t="shared" si="0"/>
        <v>739.72610327580162</v>
      </c>
      <c r="G32" s="17">
        <f t="shared" si="1"/>
        <v>7.3972610327580166E-2</v>
      </c>
    </row>
    <row r="33" spans="1:7" ht="76.5" x14ac:dyDescent="0.2">
      <c r="A33" s="55" t="s">
        <v>9</v>
      </c>
      <c r="B33" s="70" t="s">
        <v>80</v>
      </c>
      <c r="C33" s="70" t="s">
        <v>48</v>
      </c>
      <c r="D33" s="56">
        <v>2</v>
      </c>
      <c r="E33" s="57">
        <v>717399</v>
      </c>
      <c r="F33" s="58">
        <f t="shared" si="0"/>
        <v>602.08618874966737</v>
      </c>
      <c r="G33" s="59">
        <f t="shared" si="1"/>
        <v>6.0208618874966736E-2</v>
      </c>
    </row>
    <row r="34" spans="1:7" ht="114.75" x14ac:dyDescent="0.2">
      <c r="A34" s="13" t="s">
        <v>24</v>
      </c>
      <c r="B34" s="68" t="s">
        <v>84</v>
      </c>
      <c r="C34" s="77" t="s">
        <v>71</v>
      </c>
      <c r="D34" s="14">
        <v>2</v>
      </c>
      <c r="E34" s="15">
        <v>658760</v>
      </c>
      <c r="F34" s="16">
        <f t="shared" si="0"/>
        <v>552.87266597908672</v>
      </c>
      <c r="G34" s="17">
        <f t="shared" si="1"/>
        <v>5.5287266597908676E-2</v>
      </c>
    </row>
    <row r="35" spans="1:7" ht="76.5" x14ac:dyDescent="0.2">
      <c r="A35" s="13" t="s">
        <v>37</v>
      </c>
      <c r="B35" s="68" t="s">
        <v>81</v>
      </c>
      <c r="C35" s="69" t="s">
        <v>60</v>
      </c>
      <c r="D35" s="14">
        <v>3</v>
      </c>
      <c r="E35" s="15">
        <v>610211</v>
      </c>
      <c r="F35" s="16">
        <f t="shared" si="0"/>
        <v>512.12730338782637</v>
      </c>
      <c r="G35" s="17">
        <f t="shared" si="1"/>
        <v>5.1212730338782639E-2</v>
      </c>
    </row>
    <row r="36" spans="1:7" ht="127.5" x14ac:dyDescent="0.2">
      <c r="A36" s="55" t="s">
        <v>42</v>
      </c>
      <c r="B36" s="79" t="s">
        <v>80</v>
      </c>
      <c r="C36" s="70" t="s">
        <v>62</v>
      </c>
      <c r="D36" s="56">
        <v>3</v>
      </c>
      <c r="E36" s="57">
        <v>404147</v>
      </c>
      <c r="F36" s="58">
        <f t="shared" si="0"/>
        <v>339.18548384457159</v>
      </c>
      <c r="G36" s="59">
        <f t="shared" si="1"/>
        <v>3.391854838445716E-2</v>
      </c>
    </row>
    <row r="37" spans="1:7" ht="51" x14ac:dyDescent="0.2">
      <c r="A37" s="13" t="s">
        <v>15</v>
      </c>
      <c r="B37" s="68" t="s">
        <v>84</v>
      </c>
      <c r="C37" s="18" t="s">
        <v>92</v>
      </c>
      <c r="D37" s="14">
        <v>2</v>
      </c>
      <c r="E37" s="15">
        <v>371374</v>
      </c>
      <c r="F37" s="16">
        <f t="shared" si="0"/>
        <v>311.68032888353474</v>
      </c>
      <c r="G37" s="17">
        <f t="shared" si="1"/>
        <v>3.1168032888353476E-2</v>
      </c>
    </row>
    <row r="38" spans="1:7" ht="25.5" x14ac:dyDescent="0.2">
      <c r="A38" s="13" t="s">
        <v>19</v>
      </c>
      <c r="B38" s="68" t="s">
        <v>84</v>
      </c>
      <c r="C38" s="69" t="s">
        <v>20</v>
      </c>
      <c r="D38" s="14">
        <v>2</v>
      </c>
      <c r="E38" s="15">
        <v>343016</v>
      </c>
      <c r="F38" s="16">
        <f t="shared" si="0"/>
        <v>287.88051854010934</v>
      </c>
      <c r="G38" s="17">
        <f t="shared" si="1"/>
        <v>2.8788051854010933E-2</v>
      </c>
    </row>
    <row r="39" spans="1:7" ht="38.25" x14ac:dyDescent="0.2">
      <c r="A39" s="13" t="s">
        <v>4</v>
      </c>
      <c r="B39" s="69" t="s">
        <v>78</v>
      </c>
      <c r="C39" s="69" t="s">
        <v>5</v>
      </c>
      <c r="D39" s="14">
        <v>1</v>
      </c>
      <c r="E39" s="15">
        <v>300000</v>
      </c>
      <c r="F39" s="16">
        <f t="shared" si="0"/>
        <v>251.77879621368331</v>
      </c>
      <c r="G39" s="17">
        <f t="shared" si="1"/>
        <v>2.5177879621368332E-2</v>
      </c>
    </row>
    <row r="40" spans="1:7" ht="25.5" x14ac:dyDescent="0.2">
      <c r="A40" s="13" t="s">
        <v>76</v>
      </c>
      <c r="B40" s="68" t="s">
        <v>81</v>
      </c>
      <c r="C40" s="69" t="s">
        <v>39</v>
      </c>
      <c r="D40" s="14">
        <v>3</v>
      </c>
      <c r="E40" s="15">
        <v>290000</v>
      </c>
      <c r="F40" s="16">
        <f t="shared" si="0"/>
        <v>243.38616967322722</v>
      </c>
      <c r="G40" s="17">
        <f t="shared" si="1"/>
        <v>2.4338616967322722E-2</v>
      </c>
    </row>
    <row r="41" spans="1:7" ht="38.25" x14ac:dyDescent="0.2">
      <c r="A41" s="55" t="s">
        <v>0</v>
      </c>
      <c r="B41" s="79" t="s">
        <v>80</v>
      </c>
      <c r="C41" s="70" t="s">
        <v>45</v>
      </c>
      <c r="D41" s="56">
        <v>1</v>
      </c>
      <c r="E41" s="58">
        <v>212451</v>
      </c>
      <c r="F41" s="58">
        <f t="shared" si="0"/>
        <v>178.30219011464411</v>
      </c>
      <c r="G41" s="59">
        <f t="shared" si="1"/>
        <v>1.7830219011464411E-2</v>
      </c>
    </row>
    <row r="42" spans="1:7" ht="38.25" x14ac:dyDescent="0.2">
      <c r="A42" s="13" t="s">
        <v>38</v>
      </c>
      <c r="B42" s="68" t="s">
        <v>81</v>
      </c>
      <c r="C42" s="69" t="s">
        <v>61</v>
      </c>
      <c r="D42" s="14">
        <v>3</v>
      </c>
      <c r="E42" s="15">
        <v>209900</v>
      </c>
      <c r="F42" s="16">
        <f t="shared" si="0"/>
        <v>176.16123108417378</v>
      </c>
      <c r="G42" s="17">
        <f t="shared" si="1"/>
        <v>1.7616123108417377E-2</v>
      </c>
    </row>
    <row r="43" spans="1:7" ht="51" x14ac:dyDescent="0.2">
      <c r="A43" s="13" t="s">
        <v>6</v>
      </c>
      <c r="B43" s="68" t="s">
        <v>78</v>
      </c>
      <c r="C43" s="69" t="s">
        <v>95</v>
      </c>
      <c r="D43" s="14">
        <v>1</v>
      </c>
      <c r="E43" s="15">
        <v>171800</v>
      </c>
      <c r="F43" s="16">
        <f t="shared" si="0"/>
        <v>144.18532396503599</v>
      </c>
      <c r="G43" s="17">
        <f t="shared" si="1"/>
        <v>1.4418532396503599E-2</v>
      </c>
    </row>
    <row r="44" spans="1:7" ht="25.5" x14ac:dyDescent="0.2">
      <c r="A44" s="13" t="s">
        <v>91</v>
      </c>
      <c r="B44" s="68" t="s">
        <v>84</v>
      </c>
      <c r="C44" s="77" t="s">
        <v>93</v>
      </c>
      <c r="D44" s="14">
        <v>1</v>
      </c>
      <c r="E44" s="15">
        <v>162000</v>
      </c>
      <c r="F44" s="16">
        <f t="shared" si="0"/>
        <v>135.96054995538898</v>
      </c>
      <c r="G44" s="17">
        <f t="shared" si="1"/>
        <v>1.3596054995538899E-2</v>
      </c>
    </row>
    <row r="45" spans="1:7" ht="38.25" x14ac:dyDescent="0.2">
      <c r="A45" s="13" t="s">
        <v>79</v>
      </c>
      <c r="B45" s="68" t="s">
        <v>84</v>
      </c>
      <c r="C45" s="73" t="s">
        <v>54</v>
      </c>
      <c r="D45" s="14">
        <v>2</v>
      </c>
      <c r="E45" s="15">
        <v>148200</v>
      </c>
      <c r="F45" s="16">
        <f t="shared" si="0"/>
        <v>124.37872532955956</v>
      </c>
      <c r="G45" s="17">
        <f t="shared" si="1"/>
        <v>1.2437872532955956E-2</v>
      </c>
    </row>
    <row r="46" spans="1:7" ht="25.5" x14ac:dyDescent="0.2">
      <c r="A46" s="13" t="s">
        <v>82</v>
      </c>
      <c r="B46" s="68" t="s">
        <v>81</v>
      </c>
      <c r="C46" s="69" t="s">
        <v>36</v>
      </c>
      <c r="D46" s="14">
        <v>3</v>
      </c>
      <c r="E46" s="15">
        <v>128800</v>
      </c>
      <c r="F46" s="16">
        <f t="shared" si="0"/>
        <v>108.0970298410747</v>
      </c>
      <c r="G46" s="17">
        <f t="shared" si="1"/>
        <v>1.080970298410747E-2</v>
      </c>
    </row>
    <row r="47" spans="1:7" ht="38.25" x14ac:dyDescent="0.2">
      <c r="A47" s="13" t="s">
        <v>3</v>
      </c>
      <c r="B47" s="68" t="s">
        <v>78</v>
      </c>
      <c r="C47" s="69" t="s">
        <v>46</v>
      </c>
      <c r="D47" s="14">
        <v>1</v>
      </c>
      <c r="E47" s="15">
        <v>96000</v>
      </c>
      <c r="F47" s="16">
        <f t="shared" si="0"/>
        <v>80.569214788378673</v>
      </c>
      <c r="G47" s="17">
        <f t="shared" si="1"/>
        <v>8.0569214788378668E-3</v>
      </c>
    </row>
    <row r="48" spans="1:7" ht="38.25" x14ac:dyDescent="0.2">
      <c r="A48" s="13" t="s">
        <v>27</v>
      </c>
      <c r="B48" s="69" t="s">
        <v>84</v>
      </c>
      <c r="C48" s="69" t="s">
        <v>55</v>
      </c>
      <c r="D48" s="14">
        <v>2</v>
      </c>
      <c r="E48" s="15">
        <v>93250</v>
      </c>
      <c r="F48" s="16">
        <f t="shared" si="0"/>
        <v>78.261242489753229</v>
      </c>
      <c r="G48" s="17">
        <f t="shared" si="1"/>
        <v>7.8261242489753233E-3</v>
      </c>
    </row>
    <row r="49" spans="1:7" ht="38.25" x14ac:dyDescent="0.2">
      <c r="A49" s="55" t="s">
        <v>10</v>
      </c>
      <c r="B49" s="79" t="s">
        <v>80</v>
      </c>
      <c r="C49" s="70" t="s">
        <v>49</v>
      </c>
      <c r="D49" s="56">
        <v>2</v>
      </c>
      <c r="E49" s="57">
        <v>75000</v>
      </c>
      <c r="F49" s="58">
        <f t="shared" si="0"/>
        <v>62.944699053420827</v>
      </c>
      <c r="G49" s="59">
        <f t="shared" si="1"/>
        <v>6.294469905342083E-3</v>
      </c>
    </row>
    <row r="50" spans="1:7" ht="76.5" x14ac:dyDescent="0.2">
      <c r="A50" s="13" t="s">
        <v>85</v>
      </c>
      <c r="B50" s="68" t="s">
        <v>78</v>
      </c>
      <c r="C50" s="77" t="s">
        <v>90</v>
      </c>
      <c r="D50" s="14">
        <v>3</v>
      </c>
      <c r="E50" s="15">
        <v>60576</v>
      </c>
      <c r="F50" s="16">
        <f t="shared" si="0"/>
        <v>50.839174531466931</v>
      </c>
      <c r="G50" s="17">
        <f t="shared" si="1"/>
        <v>5.0839174531466932E-3</v>
      </c>
    </row>
    <row r="51" spans="1:7" ht="38.25" x14ac:dyDescent="0.2">
      <c r="A51" s="13" t="s">
        <v>14</v>
      </c>
      <c r="B51" s="68" t="s">
        <v>84</v>
      </c>
      <c r="C51" s="69" t="s">
        <v>51</v>
      </c>
      <c r="D51" s="14">
        <v>2</v>
      </c>
      <c r="E51" s="15">
        <v>40000</v>
      </c>
      <c r="F51" s="16">
        <f t="shared" si="0"/>
        <v>33.57050616182444</v>
      </c>
      <c r="G51" s="17">
        <f t="shared" si="1"/>
        <v>3.3570506161824444E-3</v>
      </c>
    </row>
    <row r="52" spans="1:7" ht="25.5" x14ac:dyDescent="0.2">
      <c r="A52" s="13" t="s">
        <v>25</v>
      </c>
      <c r="B52" s="68" t="s">
        <v>84</v>
      </c>
      <c r="C52" s="69" t="s">
        <v>26</v>
      </c>
      <c r="D52" s="14">
        <v>2</v>
      </c>
      <c r="E52" s="15">
        <v>35800</v>
      </c>
      <c r="F52" s="16">
        <f t="shared" si="0"/>
        <v>30.045603014832874</v>
      </c>
      <c r="G52" s="17">
        <f t="shared" si="1"/>
        <v>3.0045603014832874E-3</v>
      </c>
    </row>
    <row r="53" spans="1:7" ht="25.5" x14ac:dyDescent="0.2">
      <c r="A53" s="13" t="s">
        <v>21</v>
      </c>
      <c r="B53" s="68" t="s">
        <v>84</v>
      </c>
      <c r="C53" s="69" t="s">
        <v>22</v>
      </c>
      <c r="D53" s="14">
        <v>2</v>
      </c>
      <c r="E53" s="15">
        <v>30060</v>
      </c>
      <c r="F53" s="16">
        <f t="shared" si="0"/>
        <v>25.228235380611068</v>
      </c>
      <c r="G53" s="17">
        <f t="shared" si="1"/>
        <v>2.5228235380611069E-3</v>
      </c>
    </row>
    <row r="54" spans="1:7" ht="25.5" x14ac:dyDescent="0.2">
      <c r="A54" s="13" t="s">
        <v>34</v>
      </c>
      <c r="B54" s="68" t="s">
        <v>81</v>
      </c>
      <c r="C54" s="69" t="s">
        <v>58</v>
      </c>
      <c r="D54" s="14">
        <v>3</v>
      </c>
      <c r="E54" s="15">
        <v>30000</v>
      </c>
      <c r="F54" s="16">
        <f t="shared" si="0"/>
        <v>25.177879621368334</v>
      </c>
      <c r="G54" s="17">
        <f t="shared" si="1"/>
        <v>2.5177879621368334E-3</v>
      </c>
    </row>
    <row r="55" spans="1:7" ht="25.5" x14ac:dyDescent="0.2">
      <c r="A55" s="13" t="s">
        <v>35</v>
      </c>
      <c r="B55" s="68" t="s">
        <v>81</v>
      </c>
      <c r="C55" s="69" t="s">
        <v>59</v>
      </c>
      <c r="D55" s="14">
        <v>3</v>
      </c>
      <c r="E55" s="15">
        <v>25000</v>
      </c>
      <c r="F55" s="16">
        <f t="shared" si="0"/>
        <v>20.981566351140277</v>
      </c>
      <c r="G55" s="17">
        <f t="shared" si="1"/>
        <v>2.0981566351140277E-3</v>
      </c>
    </row>
    <row r="56" spans="1:7" ht="38.25" x14ac:dyDescent="0.2">
      <c r="A56" s="13" t="s">
        <v>18</v>
      </c>
      <c r="B56" s="69" t="s">
        <v>84</v>
      </c>
      <c r="C56" s="69" t="s">
        <v>52</v>
      </c>
      <c r="D56" s="14">
        <v>2</v>
      </c>
      <c r="E56" s="15">
        <v>23300</v>
      </c>
      <c r="F56" s="16">
        <f t="shared" si="0"/>
        <v>19.554819839262734</v>
      </c>
      <c r="G56" s="17">
        <f t="shared" si="1"/>
        <v>1.9554819839262736E-3</v>
      </c>
    </row>
    <row r="57" spans="1:7" ht="25.5" x14ac:dyDescent="0.2">
      <c r="A57" s="13" t="s">
        <v>7</v>
      </c>
      <c r="B57" s="68" t="s">
        <v>78</v>
      </c>
      <c r="C57" s="69" t="s">
        <v>8</v>
      </c>
      <c r="D57" s="14">
        <v>1</v>
      </c>
      <c r="E57" s="15">
        <v>23000</v>
      </c>
      <c r="F57" s="16">
        <f t="shared" si="0"/>
        <v>19.303041043049056</v>
      </c>
      <c r="G57" s="17">
        <f t="shared" si="1"/>
        <v>1.9303041043049055E-3</v>
      </c>
    </row>
    <row r="58" spans="1:7" ht="38.25" x14ac:dyDescent="0.2">
      <c r="A58" s="13" t="s">
        <v>23</v>
      </c>
      <c r="B58" s="68" t="s">
        <v>84</v>
      </c>
      <c r="C58" s="69" t="s">
        <v>53</v>
      </c>
      <c r="D58" s="14">
        <v>2</v>
      </c>
      <c r="E58" s="15">
        <v>20000</v>
      </c>
      <c r="F58" s="16">
        <f t="shared" si="0"/>
        <v>16.78525308091222</v>
      </c>
      <c r="G58" s="17">
        <f t="shared" si="1"/>
        <v>1.6785253080912222E-3</v>
      </c>
    </row>
    <row r="59" spans="1:7" ht="38.25" x14ac:dyDescent="0.2">
      <c r="A59" s="55" t="s">
        <v>31</v>
      </c>
      <c r="B59" s="79" t="s">
        <v>80</v>
      </c>
      <c r="C59" s="70" t="s">
        <v>32</v>
      </c>
      <c r="D59" s="56">
        <v>3</v>
      </c>
      <c r="E59" s="57">
        <v>19398</v>
      </c>
      <c r="F59" s="58">
        <f t="shared" si="0"/>
        <v>16.280016963176763</v>
      </c>
      <c r="G59" s="59">
        <f t="shared" si="1"/>
        <v>1.6280016963176763E-3</v>
      </c>
    </row>
    <row r="60" spans="1:7" ht="25.5" x14ac:dyDescent="0.2">
      <c r="A60" s="13" t="s">
        <v>1</v>
      </c>
      <c r="B60" s="68" t="s">
        <v>81</v>
      </c>
      <c r="C60" s="69" t="s">
        <v>2</v>
      </c>
      <c r="D60" s="14">
        <v>1</v>
      </c>
      <c r="E60" s="15">
        <v>17000</v>
      </c>
      <c r="F60" s="16">
        <f t="shared" si="0"/>
        <v>14.267465118775389</v>
      </c>
      <c r="G60" s="17">
        <f t="shared" si="1"/>
        <v>1.4267465118775388E-3</v>
      </c>
    </row>
    <row r="61" spans="1:7" ht="25.5" x14ac:dyDescent="0.2">
      <c r="A61" s="13" t="s">
        <v>16</v>
      </c>
      <c r="B61" s="68" t="s">
        <v>84</v>
      </c>
      <c r="C61" s="69" t="s">
        <v>17</v>
      </c>
      <c r="D61" s="14">
        <v>2</v>
      </c>
      <c r="E61" s="15">
        <v>11900</v>
      </c>
      <c r="F61" s="16">
        <f t="shared" si="0"/>
        <v>9.9872255831427719</v>
      </c>
      <c r="G61" s="17">
        <f t="shared" si="1"/>
        <v>9.9872255831427725E-4</v>
      </c>
    </row>
    <row r="62" spans="1:7" ht="25.5" x14ac:dyDescent="0.2">
      <c r="A62" s="13" t="s">
        <v>40</v>
      </c>
      <c r="B62" s="68" t="s">
        <v>81</v>
      </c>
      <c r="C62" s="69" t="s">
        <v>41</v>
      </c>
      <c r="D62" s="14">
        <v>3</v>
      </c>
      <c r="E62" s="15">
        <v>10000</v>
      </c>
      <c r="F62" s="16">
        <f t="shared" si="0"/>
        <v>8.39262654045611</v>
      </c>
      <c r="G62" s="17">
        <f t="shared" si="1"/>
        <v>8.3926265404561109E-4</v>
      </c>
    </row>
    <row r="63" spans="1:7" ht="38.25" x14ac:dyDescent="0.2">
      <c r="A63" s="13" t="s">
        <v>13</v>
      </c>
      <c r="B63" s="68" t="s">
        <v>84</v>
      </c>
      <c r="C63" s="69" t="s">
        <v>50</v>
      </c>
      <c r="D63" s="14">
        <v>2</v>
      </c>
      <c r="E63" s="15">
        <v>6755</v>
      </c>
      <c r="F63" s="16">
        <f t="shared" si="0"/>
        <v>5.6692192280781031</v>
      </c>
      <c r="G63" s="17">
        <f t="shared" si="1"/>
        <v>5.6692192280781027E-4</v>
      </c>
    </row>
    <row r="64" spans="1:7" ht="25.5" x14ac:dyDescent="0.2">
      <c r="A64" s="13" t="s">
        <v>28</v>
      </c>
      <c r="B64" s="68" t="s">
        <v>84</v>
      </c>
      <c r="C64" s="69" t="s">
        <v>56</v>
      </c>
      <c r="D64" s="14">
        <v>2</v>
      </c>
      <c r="E64" s="15">
        <v>5500</v>
      </c>
      <c r="F64" s="16">
        <f t="shared" si="0"/>
        <v>4.615944597250861</v>
      </c>
      <c r="G64" s="17">
        <f t="shared" si="1"/>
        <v>4.6159445972508608E-4</v>
      </c>
    </row>
    <row r="65" spans="1:7" ht="25.5" x14ac:dyDescent="0.2">
      <c r="A65" s="13" t="s">
        <v>33</v>
      </c>
      <c r="B65" s="68" t="s">
        <v>81</v>
      </c>
      <c r="C65" s="69" t="s">
        <v>57</v>
      </c>
      <c r="D65" s="14">
        <v>3</v>
      </c>
      <c r="E65" s="15">
        <v>3300</v>
      </c>
      <c r="F65" s="16">
        <f t="shared" si="0"/>
        <v>2.7695667583505164</v>
      </c>
      <c r="G65" s="17">
        <f t="shared" si="1"/>
        <v>2.7695667583505163E-4</v>
      </c>
    </row>
    <row r="66" spans="1:7" ht="25.5" x14ac:dyDescent="0.2">
      <c r="A66" s="13" t="s">
        <v>29</v>
      </c>
      <c r="B66" s="68" t="s">
        <v>84</v>
      </c>
      <c r="C66" s="69" t="s">
        <v>30</v>
      </c>
      <c r="D66" s="14">
        <v>2</v>
      </c>
      <c r="E66" s="15">
        <v>2300</v>
      </c>
      <c r="F66" s="16">
        <f t="shared" si="0"/>
        <v>1.9303041043049056</v>
      </c>
      <c r="G66" s="17">
        <f t="shared" si="1"/>
        <v>1.9303041043049055E-4</v>
      </c>
    </row>
    <row r="67" spans="1:7" x14ac:dyDescent="0.2">
      <c r="A67" s="46"/>
      <c r="B67" s="71"/>
      <c r="C67" s="47"/>
      <c r="D67" s="48"/>
      <c r="E67" s="49"/>
      <c r="F67" s="49"/>
      <c r="G67" s="50"/>
    </row>
    <row r="68" spans="1:7" ht="15.75" thickBot="1" x14ac:dyDescent="0.25">
      <c r="A68" s="51" t="s">
        <v>70</v>
      </c>
      <c r="B68" s="72"/>
      <c r="C68" s="52"/>
      <c r="D68" s="53"/>
      <c r="E68" s="54">
        <f>SUM(E30:E67)</f>
        <v>11915221</v>
      </c>
      <c r="F68" s="54">
        <f>SUM(F30:F67)</f>
        <v>9999.9999999999982</v>
      </c>
      <c r="G68" s="81">
        <f>SUM(G30:G67)</f>
        <v>1.0000000000000002</v>
      </c>
    </row>
    <row r="69" spans="1:7" ht="16.5" thickTop="1" x14ac:dyDescent="0.25">
      <c r="A69" s="8"/>
      <c r="B69" s="8"/>
      <c r="C69" s="9"/>
      <c r="E69" s="10"/>
    </row>
    <row r="70" spans="1:7" ht="15.75" x14ac:dyDescent="0.25">
      <c r="A70" s="8"/>
      <c r="B70" s="8"/>
      <c r="C70" s="9"/>
      <c r="D70" s="65"/>
      <c r="E70" s="10"/>
    </row>
    <row r="71" spans="1:7" ht="15.75" x14ac:dyDescent="0.25">
      <c r="A71" s="66" t="s">
        <v>77</v>
      </c>
      <c r="B71" s="8"/>
      <c r="C71" s="9"/>
      <c r="D71" s="65"/>
      <c r="E71" s="10"/>
    </row>
    <row r="72" spans="1:7" ht="16.5" thickBot="1" x14ac:dyDescent="0.3">
      <c r="A72" s="8"/>
      <c r="B72" s="8"/>
      <c r="C72" s="9"/>
      <c r="E72" s="10"/>
    </row>
    <row r="73" spans="1:7" ht="15.75" x14ac:dyDescent="0.25">
      <c r="A73" s="32" t="s">
        <v>72</v>
      </c>
      <c r="B73" s="33"/>
      <c r="C73" s="34"/>
      <c r="D73" s="34"/>
      <c r="E73" s="35">
        <f>E68-E74</f>
        <v>10486826</v>
      </c>
      <c r="F73" s="36"/>
      <c r="G73" s="37">
        <f>E73/E68</f>
        <v>0.88012014212745193</v>
      </c>
    </row>
    <row r="74" spans="1:7" ht="15.75" x14ac:dyDescent="0.25">
      <c r="A74" s="38" t="s">
        <v>73</v>
      </c>
      <c r="B74" s="31"/>
      <c r="C74" s="28"/>
      <c r="D74" s="28"/>
      <c r="E74" s="29">
        <f>SUM(E33,E36,E41,E49,E59)</f>
        <v>1428395</v>
      </c>
      <c r="F74" s="30"/>
      <c r="G74" s="67">
        <f>E74/E68</f>
        <v>0.11987985787254807</v>
      </c>
    </row>
    <row r="75" spans="1:7" ht="16.5" thickBot="1" x14ac:dyDescent="0.3">
      <c r="A75" s="40" t="s">
        <v>98</v>
      </c>
      <c r="B75" s="41"/>
      <c r="C75" s="42"/>
      <c r="D75" s="42"/>
      <c r="E75" s="43">
        <f>SUM(E73:E74)</f>
        <v>11915221</v>
      </c>
      <c r="F75" s="44"/>
      <c r="G75" s="45"/>
    </row>
    <row r="76" spans="1:7" ht="15.75" x14ac:dyDescent="0.25">
      <c r="A76" s="8"/>
      <c r="B76" s="8"/>
      <c r="C76" s="9"/>
      <c r="E76" s="10"/>
    </row>
    <row r="77" spans="1:7" ht="15.75" x14ac:dyDescent="0.25">
      <c r="A77" s="8"/>
      <c r="B77" s="8"/>
      <c r="C77" s="9"/>
      <c r="E77" s="10"/>
    </row>
    <row r="78" spans="1:7" ht="15.75" x14ac:dyDescent="0.25">
      <c r="A78" s="8"/>
      <c r="B78" s="8"/>
      <c r="C78" s="9"/>
      <c r="E78" s="10"/>
    </row>
    <row r="79" spans="1:7" ht="15.75" x14ac:dyDescent="0.25">
      <c r="A79" s="8"/>
      <c r="B79" s="8"/>
      <c r="C79" s="9"/>
      <c r="E79" s="10"/>
    </row>
    <row r="80" spans="1:7" ht="15.75" x14ac:dyDescent="0.25">
      <c r="A80" s="8"/>
      <c r="B80" s="8"/>
      <c r="C80" s="9"/>
      <c r="E80" s="10"/>
    </row>
    <row r="81" spans="1:5" ht="15.75" x14ac:dyDescent="0.25">
      <c r="A81" s="8"/>
      <c r="B81" s="8"/>
      <c r="C81" s="9"/>
      <c r="E81" s="10"/>
    </row>
    <row r="82" spans="1:5" ht="15.75" x14ac:dyDescent="0.25">
      <c r="A82" s="8"/>
      <c r="B82" s="8"/>
      <c r="C82" s="9"/>
      <c r="E82" s="10"/>
    </row>
    <row r="83" spans="1:5" ht="15.75" x14ac:dyDescent="0.25">
      <c r="A83" s="8"/>
      <c r="B83" s="8"/>
      <c r="C83" s="9"/>
      <c r="E83" s="10"/>
    </row>
    <row r="84" spans="1:5" ht="15.75" x14ac:dyDescent="0.25">
      <c r="A84" s="8"/>
      <c r="B84" s="8"/>
      <c r="C84" s="9"/>
      <c r="E84" s="10"/>
    </row>
    <row r="85" spans="1:5" ht="15.75" x14ac:dyDescent="0.25">
      <c r="A85" s="8"/>
      <c r="B85" s="8"/>
      <c r="C85" s="9"/>
      <c r="E85" s="10"/>
    </row>
    <row r="86" spans="1:5" ht="15.75" x14ac:dyDescent="0.25">
      <c r="A86" s="8"/>
      <c r="B86" s="8"/>
      <c r="C86" s="9"/>
      <c r="E86" s="10"/>
    </row>
    <row r="87" spans="1:5" ht="15.75" x14ac:dyDescent="0.25">
      <c r="A87" s="8"/>
      <c r="B87" s="8"/>
      <c r="C87" s="9"/>
      <c r="E87" s="10"/>
    </row>
    <row r="88" spans="1:5" ht="15.75" x14ac:dyDescent="0.25">
      <c r="A88" s="8"/>
      <c r="B88" s="8"/>
      <c r="C88" s="9"/>
      <c r="E88" s="10"/>
    </row>
    <row r="89" spans="1:5" ht="15.75" x14ac:dyDescent="0.25">
      <c r="A89" s="8"/>
      <c r="B89" s="8"/>
      <c r="C89" s="9"/>
      <c r="E89" s="10"/>
    </row>
    <row r="90" spans="1:5" ht="15.75" x14ac:dyDescent="0.25">
      <c r="A90" s="8"/>
      <c r="B90" s="8"/>
      <c r="C90" s="9"/>
      <c r="E90" s="10"/>
    </row>
    <row r="91" spans="1:5" ht="15.75" x14ac:dyDescent="0.25">
      <c r="A91" s="8"/>
      <c r="B91" s="8"/>
      <c r="C91" s="9"/>
      <c r="E91" s="10"/>
    </row>
    <row r="92" spans="1:5" ht="15.75" x14ac:dyDescent="0.25">
      <c r="A92" s="8"/>
      <c r="B92" s="8"/>
      <c r="C92" s="9"/>
      <c r="E92" s="10"/>
    </row>
    <row r="93" spans="1:5" ht="15.75" x14ac:dyDescent="0.25">
      <c r="A93" s="8"/>
      <c r="B93" s="8"/>
      <c r="C93" s="9"/>
      <c r="E93" s="10"/>
    </row>
    <row r="94" spans="1:5" ht="15.75" x14ac:dyDescent="0.25">
      <c r="A94" s="8"/>
      <c r="B94" s="8"/>
      <c r="C94" s="9"/>
      <c r="E94" s="10"/>
    </row>
    <row r="95" spans="1:5" ht="15.75" x14ac:dyDescent="0.25">
      <c r="A95" s="8"/>
      <c r="B95" s="8"/>
      <c r="C95" s="9"/>
      <c r="E95" s="10"/>
    </row>
    <row r="96" spans="1:5" ht="15.75" x14ac:dyDescent="0.25">
      <c r="A96" s="8"/>
      <c r="B96" s="8"/>
      <c r="C96" s="9"/>
      <c r="E96" s="10"/>
    </row>
    <row r="97" spans="1:5" ht="15.75" x14ac:dyDescent="0.25">
      <c r="A97" s="8"/>
      <c r="B97" s="8"/>
      <c r="C97" s="9"/>
      <c r="E97" s="10"/>
    </row>
    <row r="98" spans="1:5" ht="15.75" x14ac:dyDescent="0.25">
      <c r="A98" s="8"/>
      <c r="B98" s="8"/>
      <c r="C98" s="9"/>
      <c r="E98" s="10"/>
    </row>
    <row r="99" spans="1:5" ht="15.75" x14ac:dyDescent="0.25">
      <c r="A99" s="8"/>
      <c r="B99" s="8"/>
      <c r="C99" s="9"/>
      <c r="E99" s="10"/>
    </row>
    <row r="100" spans="1:5" ht="15.75" x14ac:dyDescent="0.25">
      <c r="A100" s="8"/>
      <c r="B100" s="8"/>
      <c r="C100" s="9"/>
      <c r="E100" s="10"/>
    </row>
    <row r="101" spans="1:5" ht="15.75" x14ac:dyDescent="0.25">
      <c r="A101" s="8"/>
      <c r="B101" s="8"/>
      <c r="C101" s="9"/>
      <c r="E101" s="10"/>
    </row>
    <row r="102" spans="1:5" ht="15.75" x14ac:dyDescent="0.25">
      <c r="A102" s="8"/>
      <c r="B102" s="8"/>
      <c r="C102" s="9"/>
      <c r="E102" s="10"/>
    </row>
    <row r="103" spans="1:5" ht="15.75" x14ac:dyDescent="0.25">
      <c r="A103" s="8"/>
      <c r="B103" s="8"/>
      <c r="C103" s="9"/>
      <c r="E103" s="10"/>
    </row>
    <row r="104" spans="1:5" ht="15.75" x14ac:dyDescent="0.25">
      <c r="A104" s="8"/>
      <c r="B104" s="8"/>
      <c r="C104" s="9"/>
      <c r="E104" s="10"/>
    </row>
    <row r="105" spans="1:5" ht="15.75" x14ac:dyDescent="0.25">
      <c r="A105" s="8"/>
      <c r="B105" s="8"/>
      <c r="C105" s="9"/>
      <c r="E105" s="10"/>
    </row>
    <row r="106" spans="1:5" ht="15.75" x14ac:dyDescent="0.25">
      <c r="A106" s="8"/>
      <c r="B106" s="8"/>
      <c r="C106" s="9"/>
      <c r="E106" s="10"/>
    </row>
    <row r="107" spans="1:5" ht="15.75" x14ac:dyDescent="0.25">
      <c r="A107" s="8"/>
      <c r="B107" s="8"/>
      <c r="C107" s="9"/>
      <c r="E107" s="10"/>
    </row>
    <row r="108" spans="1:5" ht="15.75" x14ac:dyDescent="0.25">
      <c r="A108" s="8"/>
      <c r="B108" s="8"/>
      <c r="C108" s="9"/>
      <c r="E108" s="10"/>
    </row>
    <row r="109" spans="1:5" ht="15.75" x14ac:dyDescent="0.25">
      <c r="A109" s="8"/>
      <c r="B109" s="8"/>
      <c r="C109" s="9"/>
      <c r="E109" s="10"/>
    </row>
    <row r="110" spans="1:5" ht="15.75" x14ac:dyDescent="0.25">
      <c r="A110" s="8"/>
      <c r="B110" s="8"/>
      <c r="C110" s="9"/>
      <c r="E110" s="10"/>
    </row>
    <row r="111" spans="1:5" ht="15.75" x14ac:dyDescent="0.25">
      <c r="A111" s="8"/>
      <c r="B111" s="8"/>
      <c r="C111" s="9"/>
      <c r="E111" s="10"/>
    </row>
    <row r="112" spans="1:5" ht="15.75" x14ac:dyDescent="0.25">
      <c r="A112" s="8"/>
      <c r="B112" s="8"/>
      <c r="C112" s="9"/>
      <c r="E112" s="10"/>
    </row>
    <row r="113" spans="1:5" ht="15.75" x14ac:dyDescent="0.25">
      <c r="A113" s="8"/>
      <c r="B113" s="8"/>
      <c r="C113" s="9"/>
      <c r="E113" s="10"/>
    </row>
    <row r="114" spans="1:5" ht="15.75" x14ac:dyDescent="0.25">
      <c r="A114" s="8"/>
      <c r="B114" s="8"/>
      <c r="C114" s="9"/>
      <c r="E114" s="10"/>
    </row>
    <row r="115" spans="1:5" ht="15.75" x14ac:dyDescent="0.25">
      <c r="A115" s="8"/>
      <c r="B115" s="8"/>
      <c r="C115" s="9"/>
      <c r="E115" s="10"/>
    </row>
    <row r="116" spans="1:5" ht="15.75" x14ac:dyDescent="0.25">
      <c r="A116" s="8"/>
      <c r="B116" s="8"/>
      <c r="C116" s="9"/>
      <c r="E116" s="10"/>
    </row>
    <row r="117" spans="1:5" ht="15.75" x14ac:dyDescent="0.25">
      <c r="A117" s="8"/>
      <c r="B117" s="8"/>
      <c r="C117" s="9"/>
      <c r="E117" s="10"/>
    </row>
    <row r="118" spans="1:5" ht="15.75" x14ac:dyDescent="0.25">
      <c r="A118" s="8"/>
      <c r="B118" s="8"/>
      <c r="C118" s="9"/>
      <c r="E118" s="10"/>
    </row>
    <row r="119" spans="1:5" ht="15.75" x14ac:dyDescent="0.25">
      <c r="A119" s="8"/>
      <c r="B119" s="8"/>
      <c r="C119" s="9"/>
      <c r="E119" s="10"/>
    </row>
    <row r="120" spans="1:5" ht="15.75" x14ac:dyDescent="0.25">
      <c r="A120" s="8"/>
      <c r="B120" s="8"/>
      <c r="C120" s="9"/>
      <c r="E120" s="10"/>
    </row>
    <row r="121" spans="1:5" ht="15.75" x14ac:dyDescent="0.25">
      <c r="A121" s="8"/>
      <c r="B121" s="8"/>
      <c r="C121" s="9"/>
      <c r="E121" s="10"/>
    </row>
    <row r="122" spans="1:5" ht="15.75" x14ac:dyDescent="0.25">
      <c r="A122" s="8"/>
      <c r="B122" s="8"/>
      <c r="C122" s="9"/>
      <c r="E122" s="10"/>
    </row>
    <row r="123" spans="1:5" ht="15.75" x14ac:dyDescent="0.25">
      <c r="A123" s="8"/>
      <c r="B123" s="8"/>
      <c r="C123" s="9"/>
      <c r="E123" s="10"/>
    </row>
    <row r="124" spans="1:5" ht="15.75" x14ac:dyDescent="0.25">
      <c r="A124" s="8"/>
      <c r="B124" s="8"/>
      <c r="C124" s="9"/>
      <c r="E124" s="10"/>
    </row>
    <row r="125" spans="1:5" ht="15.75" x14ac:dyDescent="0.25">
      <c r="A125" s="8"/>
      <c r="B125" s="8"/>
      <c r="C125" s="9"/>
      <c r="E125" s="10"/>
    </row>
    <row r="126" spans="1:5" ht="15.75" x14ac:dyDescent="0.25">
      <c r="A126" s="8"/>
      <c r="B126" s="8"/>
      <c r="C126" s="9"/>
      <c r="E126" s="10"/>
    </row>
    <row r="127" spans="1:5" ht="15.75" x14ac:dyDescent="0.25">
      <c r="A127" s="8"/>
      <c r="B127" s="8"/>
      <c r="C127" s="9"/>
      <c r="E127" s="10"/>
    </row>
    <row r="128" spans="1:5" ht="15.75" x14ac:dyDescent="0.25">
      <c r="A128" s="8"/>
      <c r="B128" s="8"/>
      <c r="C128" s="9"/>
      <c r="E128" s="10"/>
    </row>
    <row r="129" spans="1:5" ht="15.75" x14ac:dyDescent="0.25">
      <c r="A129" s="8"/>
      <c r="B129" s="8"/>
      <c r="C129" s="9"/>
      <c r="E129" s="10"/>
    </row>
    <row r="130" spans="1:5" ht="15.75" x14ac:dyDescent="0.25">
      <c r="A130" s="8"/>
      <c r="B130" s="8"/>
      <c r="C130" s="9"/>
      <c r="E130" s="10"/>
    </row>
    <row r="131" spans="1:5" ht="15.75" x14ac:dyDescent="0.25">
      <c r="A131" s="8"/>
      <c r="B131" s="8"/>
      <c r="C131" s="9"/>
      <c r="E131" s="10"/>
    </row>
    <row r="132" spans="1:5" ht="15.75" x14ac:dyDescent="0.25">
      <c r="A132" s="8"/>
      <c r="B132" s="8"/>
      <c r="C132" s="9"/>
      <c r="E132" s="10"/>
    </row>
    <row r="133" spans="1:5" ht="15.75" x14ac:dyDescent="0.25">
      <c r="A133" s="8"/>
      <c r="B133" s="8"/>
      <c r="C133" s="9"/>
      <c r="E133" s="10"/>
    </row>
    <row r="134" spans="1:5" ht="15.75" x14ac:dyDescent="0.25">
      <c r="A134" s="8"/>
      <c r="B134" s="8"/>
      <c r="C134" s="9"/>
      <c r="E134" s="10"/>
    </row>
    <row r="135" spans="1:5" ht="15.75" x14ac:dyDescent="0.25">
      <c r="A135" s="8"/>
      <c r="B135" s="8"/>
      <c r="C135" s="9"/>
      <c r="E135" s="10"/>
    </row>
    <row r="136" spans="1:5" ht="15.75" x14ac:dyDescent="0.25">
      <c r="A136" s="8"/>
      <c r="B136" s="8"/>
      <c r="C136" s="9"/>
      <c r="E136" s="10"/>
    </row>
    <row r="137" spans="1:5" ht="15.75" x14ac:dyDescent="0.25">
      <c r="A137" s="8"/>
      <c r="B137" s="8"/>
      <c r="C137" s="9"/>
      <c r="E137" s="10"/>
    </row>
    <row r="138" spans="1:5" ht="15.75" x14ac:dyDescent="0.25">
      <c r="A138" s="8"/>
      <c r="B138" s="8"/>
      <c r="C138" s="9"/>
      <c r="E138" s="10"/>
    </row>
    <row r="139" spans="1:5" ht="15.75" x14ac:dyDescent="0.25">
      <c r="A139" s="8"/>
      <c r="B139" s="8"/>
      <c r="C139" s="9"/>
      <c r="E139" s="10"/>
    </row>
    <row r="140" spans="1:5" ht="15.75" x14ac:dyDescent="0.25">
      <c r="A140" s="8"/>
      <c r="B140" s="8"/>
      <c r="C140" s="9"/>
      <c r="E140" s="10"/>
    </row>
    <row r="141" spans="1:5" ht="15.75" x14ac:dyDescent="0.25">
      <c r="A141" s="8"/>
      <c r="B141" s="8"/>
      <c r="C141" s="9"/>
      <c r="E141" s="10"/>
    </row>
    <row r="142" spans="1:5" ht="15.75" x14ac:dyDescent="0.25">
      <c r="A142" s="8"/>
      <c r="B142" s="8"/>
      <c r="C142" s="9"/>
      <c r="E142" s="10"/>
    </row>
    <row r="143" spans="1:5" ht="15.75" x14ac:dyDescent="0.25">
      <c r="A143" s="8"/>
      <c r="B143" s="8"/>
      <c r="C143" s="9"/>
      <c r="E143" s="10"/>
    </row>
    <row r="144" spans="1:5" ht="15.75" x14ac:dyDescent="0.25">
      <c r="A144" s="8"/>
      <c r="B144" s="8"/>
      <c r="C144" s="9"/>
      <c r="E144" s="10"/>
    </row>
    <row r="145" spans="1:5" ht="15.75" x14ac:dyDescent="0.25">
      <c r="A145" s="8"/>
      <c r="B145" s="8"/>
      <c r="C145" s="9"/>
      <c r="E145" s="10"/>
    </row>
    <row r="146" spans="1:5" ht="15.75" x14ac:dyDescent="0.25">
      <c r="A146" s="8"/>
      <c r="B146" s="8"/>
      <c r="C146" s="9"/>
      <c r="E146" s="10"/>
    </row>
    <row r="147" spans="1:5" ht="15.75" x14ac:dyDescent="0.25">
      <c r="A147" s="8"/>
      <c r="B147" s="8"/>
      <c r="C147" s="9"/>
      <c r="E147" s="10"/>
    </row>
    <row r="148" spans="1:5" ht="15.75" x14ac:dyDescent="0.25">
      <c r="A148" s="8"/>
      <c r="B148" s="8"/>
      <c r="C148" s="9"/>
      <c r="E148" s="10"/>
    </row>
    <row r="149" spans="1:5" ht="15.75" x14ac:dyDescent="0.25">
      <c r="A149" s="8"/>
      <c r="B149" s="8"/>
      <c r="C149" s="9"/>
      <c r="E149" s="10"/>
    </row>
    <row r="150" spans="1:5" ht="15.75" x14ac:dyDescent="0.25">
      <c r="A150" s="8"/>
      <c r="B150" s="8"/>
      <c r="C150" s="9"/>
      <c r="E150" s="10"/>
    </row>
    <row r="151" spans="1:5" ht="15.75" x14ac:dyDescent="0.25">
      <c r="A151" s="8"/>
      <c r="B151" s="8"/>
      <c r="C151" s="9"/>
      <c r="E151" s="10"/>
    </row>
    <row r="152" spans="1:5" ht="15.75" x14ac:dyDescent="0.25">
      <c r="A152" s="8"/>
      <c r="B152" s="8"/>
      <c r="C152" s="9"/>
      <c r="E152" s="10"/>
    </row>
    <row r="153" spans="1:5" ht="15.75" x14ac:dyDescent="0.25">
      <c r="A153" s="8"/>
      <c r="B153" s="8"/>
      <c r="C153" s="9"/>
      <c r="E153" s="10"/>
    </row>
    <row r="154" spans="1:5" ht="15.75" x14ac:dyDescent="0.25">
      <c r="A154" s="8"/>
      <c r="B154" s="8"/>
      <c r="C154" s="9"/>
      <c r="E154" s="10"/>
    </row>
    <row r="155" spans="1:5" ht="15.75" x14ac:dyDescent="0.25">
      <c r="A155" s="8"/>
      <c r="B155" s="8"/>
      <c r="C155" s="9"/>
      <c r="E155" s="10"/>
    </row>
    <row r="156" spans="1:5" ht="15.75" x14ac:dyDescent="0.25">
      <c r="A156" s="8"/>
      <c r="B156" s="8"/>
      <c r="C156" s="9"/>
      <c r="E156" s="10"/>
    </row>
    <row r="157" spans="1:5" ht="15.75" x14ac:dyDescent="0.25">
      <c r="A157" s="8"/>
      <c r="B157" s="8"/>
      <c r="C157" s="9"/>
      <c r="E157" s="10"/>
    </row>
    <row r="158" spans="1:5" ht="15.75" x14ac:dyDescent="0.25">
      <c r="A158" s="8"/>
      <c r="B158" s="8"/>
      <c r="C158" s="9"/>
      <c r="E158" s="10"/>
    </row>
    <row r="159" spans="1:5" ht="15.75" x14ac:dyDescent="0.25">
      <c r="A159" s="8"/>
      <c r="B159" s="8"/>
      <c r="C159" s="9"/>
      <c r="E159" s="10"/>
    </row>
    <row r="160" spans="1:5" ht="15.75" x14ac:dyDescent="0.25">
      <c r="A160" s="8"/>
      <c r="B160" s="8"/>
      <c r="C160" s="9"/>
      <c r="E160" s="10"/>
    </row>
    <row r="161" spans="1:5" ht="15.75" x14ac:dyDescent="0.25">
      <c r="A161" s="8"/>
      <c r="B161" s="8"/>
      <c r="C161" s="9"/>
      <c r="E161" s="10"/>
    </row>
    <row r="162" spans="1:5" ht="15.75" x14ac:dyDescent="0.25">
      <c r="A162" s="8"/>
      <c r="B162" s="8"/>
      <c r="C162" s="9"/>
      <c r="E162" s="10"/>
    </row>
    <row r="163" spans="1:5" ht="15.75" x14ac:dyDescent="0.25">
      <c r="A163" s="8"/>
      <c r="B163" s="8"/>
      <c r="C163" s="9"/>
      <c r="E163" s="10"/>
    </row>
    <row r="164" spans="1:5" ht="15.75" x14ac:dyDescent="0.25">
      <c r="A164" s="8"/>
      <c r="B164" s="8"/>
      <c r="C164" s="9"/>
      <c r="E164" s="10"/>
    </row>
    <row r="165" spans="1:5" ht="15.75" x14ac:dyDescent="0.25">
      <c r="A165" s="8"/>
      <c r="B165" s="8"/>
      <c r="C165" s="9"/>
      <c r="E165" s="10"/>
    </row>
    <row r="166" spans="1:5" ht="15.75" x14ac:dyDescent="0.25">
      <c r="A166" s="8"/>
      <c r="B166" s="8"/>
      <c r="C166" s="9"/>
      <c r="E166" s="10"/>
    </row>
    <row r="167" spans="1:5" ht="15.75" x14ac:dyDescent="0.25">
      <c r="A167" s="8"/>
      <c r="B167" s="8"/>
      <c r="C167" s="9"/>
      <c r="E167" s="10"/>
    </row>
    <row r="168" spans="1:5" ht="15.75" x14ac:dyDescent="0.25">
      <c r="A168" s="8"/>
      <c r="B168" s="8"/>
      <c r="C168" s="9"/>
      <c r="E168" s="10"/>
    </row>
    <row r="169" spans="1:5" ht="15.75" x14ac:dyDescent="0.25">
      <c r="A169" s="8"/>
      <c r="B169" s="8"/>
      <c r="C169" s="9"/>
      <c r="E169" s="10"/>
    </row>
    <row r="170" spans="1:5" ht="15.75" x14ac:dyDescent="0.25">
      <c r="A170" s="8"/>
      <c r="B170" s="8"/>
      <c r="C170" s="9"/>
      <c r="E170" s="10"/>
    </row>
    <row r="171" spans="1:5" ht="15.75" x14ac:dyDescent="0.25">
      <c r="A171" s="8"/>
      <c r="B171" s="8"/>
      <c r="C171" s="9"/>
      <c r="E171" s="10"/>
    </row>
    <row r="172" spans="1:5" ht="15.75" x14ac:dyDescent="0.25">
      <c r="A172" s="8"/>
      <c r="B172" s="8"/>
      <c r="C172" s="9"/>
      <c r="E172" s="10"/>
    </row>
    <row r="173" spans="1:5" ht="15.75" x14ac:dyDescent="0.25">
      <c r="A173" s="8"/>
      <c r="B173" s="8"/>
      <c r="C173" s="9"/>
      <c r="E173" s="10"/>
    </row>
    <row r="174" spans="1:5" ht="15.75" x14ac:dyDescent="0.25">
      <c r="A174" s="8"/>
      <c r="B174" s="8"/>
      <c r="C174" s="9"/>
      <c r="E174" s="10"/>
    </row>
    <row r="175" spans="1:5" ht="15.75" x14ac:dyDescent="0.25">
      <c r="A175" s="8"/>
      <c r="B175" s="8"/>
      <c r="C175" s="9"/>
      <c r="E175" s="10"/>
    </row>
    <row r="176" spans="1:5" ht="15.75" x14ac:dyDescent="0.25">
      <c r="A176" s="8"/>
      <c r="B176" s="8"/>
      <c r="C176" s="9"/>
      <c r="E176" s="10"/>
    </row>
    <row r="177" spans="1:5" ht="15.75" x14ac:dyDescent="0.25">
      <c r="A177" s="8"/>
      <c r="B177" s="8"/>
      <c r="C177" s="9"/>
      <c r="E177" s="10"/>
    </row>
    <row r="178" spans="1:5" ht="15.75" x14ac:dyDescent="0.25">
      <c r="A178" s="8"/>
      <c r="B178" s="8"/>
      <c r="C178" s="9"/>
      <c r="E178" s="10"/>
    </row>
    <row r="179" spans="1:5" ht="15.75" x14ac:dyDescent="0.25">
      <c r="A179" s="8"/>
      <c r="B179" s="8"/>
      <c r="C179" s="9"/>
      <c r="E179" s="10"/>
    </row>
    <row r="180" spans="1:5" ht="15.75" x14ac:dyDescent="0.25">
      <c r="A180" s="8"/>
      <c r="B180" s="8"/>
      <c r="C180" s="9"/>
      <c r="E180" s="10"/>
    </row>
    <row r="181" spans="1:5" ht="15.75" x14ac:dyDescent="0.25">
      <c r="A181" s="8"/>
      <c r="B181" s="8"/>
      <c r="C181" s="9"/>
      <c r="E181" s="10"/>
    </row>
    <row r="182" spans="1:5" ht="15.75" x14ac:dyDescent="0.25">
      <c r="A182" s="8"/>
      <c r="B182" s="8"/>
      <c r="C182" s="9"/>
      <c r="E182" s="10"/>
    </row>
    <row r="183" spans="1:5" ht="15.75" x14ac:dyDescent="0.25">
      <c r="A183" s="8"/>
      <c r="B183" s="8"/>
      <c r="C183" s="9"/>
      <c r="E183" s="10"/>
    </row>
    <row r="184" spans="1:5" ht="15.75" x14ac:dyDescent="0.25">
      <c r="A184" s="8"/>
      <c r="B184" s="8"/>
      <c r="E184" s="10"/>
    </row>
    <row r="185" spans="1:5" ht="15.75" x14ac:dyDescent="0.25">
      <c r="A185" s="8"/>
      <c r="B185" s="8"/>
      <c r="E185" s="10"/>
    </row>
    <row r="186" spans="1:5" ht="15.75" x14ac:dyDescent="0.25">
      <c r="A186" s="8"/>
      <c r="B186" s="8"/>
      <c r="E186" s="10"/>
    </row>
    <row r="187" spans="1:5" ht="15.75" x14ac:dyDescent="0.25">
      <c r="A187" s="8"/>
      <c r="B187" s="8"/>
      <c r="E187" s="10"/>
    </row>
    <row r="188" spans="1:5" ht="15.75" x14ac:dyDescent="0.25">
      <c r="A188" s="8"/>
      <c r="B188" s="8"/>
      <c r="E188" s="10"/>
    </row>
    <row r="189" spans="1:5" ht="15.75" x14ac:dyDescent="0.25">
      <c r="A189" s="8"/>
      <c r="B189" s="8"/>
      <c r="E189" s="10"/>
    </row>
    <row r="190" spans="1:5" ht="15.75" x14ac:dyDescent="0.25">
      <c r="A190" s="8"/>
      <c r="B190" s="8"/>
      <c r="E190" s="10"/>
    </row>
    <row r="191" spans="1:5" ht="15.75" x14ac:dyDescent="0.25">
      <c r="A191" s="8"/>
      <c r="B191" s="8"/>
      <c r="E191" s="10"/>
    </row>
    <row r="192" spans="1:5" ht="15.75" x14ac:dyDescent="0.25">
      <c r="A192" s="8"/>
      <c r="B192" s="8"/>
      <c r="E192" s="10"/>
    </row>
    <row r="193" spans="1:5" ht="15.75" x14ac:dyDescent="0.25">
      <c r="A193" s="8"/>
      <c r="B193" s="8"/>
      <c r="E193" s="10"/>
    </row>
    <row r="194" spans="1:5" ht="15.75" x14ac:dyDescent="0.25">
      <c r="A194" s="8"/>
      <c r="B194" s="8"/>
      <c r="E194" s="10"/>
    </row>
    <row r="195" spans="1:5" ht="15.75" x14ac:dyDescent="0.25">
      <c r="A195" s="8"/>
      <c r="B195" s="8"/>
      <c r="E195" s="10"/>
    </row>
    <row r="196" spans="1:5" ht="15.75" x14ac:dyDescent="0.25">
      <c r="A196" s="8"/>
      <c r="B196" s="8"/>
      <c r="E196" s="10"/>
    </row>
    <row r="197" spans="1:5" ht="15.75" x14ac:dyDescent="0.25">
      <c r="A197" s="8"/>
      <c r="B197" s="8"/>
      <c r="E197" s="10"/>
    </row>
    <row r="198" spans="1:5" ht="15.75" x14ac:dyDescent="0.25">
      <c r="A198" s="8"/>
      <c r="B198" s="8"/>
      <c r="E198" s="10"/>
    </row>
    <row r="199" spans="1:5" ht="15.75" x14ac:dyDescent="0.25">
      <c r="A199" s="8"/>
      <c r="B199" s="8"/>
      <c r="E199" s="10"/>
    </row>
    <row r="200" spans="1:5" ht="15.75" x14ac:dyDescent="0.25">
      <c r="A200" s="8"/>
      <c r="B200" s="8"/>
      <c r="E200" s="10"/>
    </row>
    <row r="201" spans="1:5" ht="15.75" x14ac:dyDescent="0.25">
      <c r="A201" s="8"/>
      <c r="B201" s="8"/>
      <c r="E201" s="10"/>
    </row>
    <row r="202" spans="1:5" ht="15.75" x14ac:dyDescent="0.25">
      <c r="A202" s="8"/>
      <c r="B202" s="8"/>
      <c r="E202" s="10"/>
    </row>
    <row r="203" spans="1:5" ht="15.75" x14ac:dyDescent="0.25">
      <c r="A203" s="8"/>
      <c r="B203" s="8"/>
      <c r="E203" s="10"/>
    </row>
    <row r="204" spans="1:5" ht="15.75" x14ac:dyDescent="0.25">
      <c r="A204" s="8"/>
      <c r="B204" s="8"/>
    </row>
    <row r="205" spans="1:5" ht="15.75" x14ac:dyDescent="0.25">
      <c r="A205" s="8"/>
      <c r="B205" s="8"/>
    </row>
    <row r="206" spans="1:5" ht="15.75" x14ac:dyDescent="0.25">
      <c r="A206" s="8"/>
      <c r="B206" s="8"/>
    </row>
    <row r="207" spans="1:5" ht="15.75" x14ac:dyDescent="0.25">
      <c r="A207" s="8"/>
      <c r="B207" s="8"/>
    </row>
    <row r="208" spans="1:5" ht="15.75" x14ac:dyDescent="0.25">
      <c r="A208" s="8"/>
      <c r="B208" s="8"/>
    </row>
    <row r="209" spans="1:2" ht="15.75" x14ac:dyDescent="0.25">
      <c r="A209" s="8"/>
      <c r="B209" s="8"/>
    </row>
    <row r="210" spans="1:2" ht="15.75" x14ac:dyDescent="0.25">
      <c r="A210" s="8"/>
      <c r="B210" s="8"/>
    </row>
    <row r="211" spans="1:2" ht="15.75" x14ac:dyDescent="0.25">
      <c r="A211" s="8"/>
      <c r="B211" s="8"/>
    </row>
    <row r="212" spans="1:2" ht="15.75" x14ac:dyDescent="0.25">
      <c r="A212" s="8"/>
      <c r="B212" s="8"/>
    </row>
    <row r="213" spans="1:2" ht="15.75" x14ac:dyDescent="0.25">
      <c r="A213" s="8"/>
      <c r="B213" s="8"/>
    </row>
    <row r="214" spans="1:2" ht="15.75" x14ac:dyDescent="0.25">
      <c r="A214" s="8"/>
      <c r="B214" s="8"/>
    </row>
    <row r="215" spans="1:2" ht="15.75" x14ac:dyDescent="0.25">
      <c r="A215" s="8"/>
      <c r="B215" s="8"/>
    </row>
    <row r="216" spans="1:2" ht="15.75" x14ac:dyDescent="0.25">
      <c r="A216" s="8"/>
      <c r="B216" s="8"/>
    </row>
  </sheetData>
  <autoFilter ref="A29:G29" xr:uid="{5002F0A9-3E2A-46BA-9995-C1CFAF31A306}">
    <sortState xmlns:xlrd2="http://schemas.microsoft.com/office/spreadsheetml/2017/richdata2" ref="A30:G66">
      <sortCondition descending="1" ref="E29"/>
    </sortState>
  </autoFilter>
  <mergeCells count="6">
    <mergeCell ref="A1:G1"/>
    <mergeCell ref="A4:G4"/>
    <mergeCell ref="A5:G5"/>
    <mergeCell ref="A6:G6"/>
    <mergeCell ref="A3:G3"/>
    <mergeCell ref="A2:G2"/>
  </mergeCells>
  <pageMargins left="0.25" right="0.25" top="0.25" bottom="0.25" header="0.3" footer="0.3"/>
  <pageSetup scale="6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0DF45-F044-4FFC-972C-9BEC0247573A}">
  <dimension ref="A3:B8"/>
  <sheetViews>
    <sheetView workbookViewId="0">
      <selection activeCell="I24" sqref="I24"/>
    </sheetView>
  </sheetViews>
  <sheetFormatPr defaultRowHeight="15" x14ac:dyDescent="0.25"/>
  <cols>
    <col min="1" max="1" width="44.7109375" bestFit="1" customWidth="1"/>
    <col min="2" max="2" width="23.140625" bestFit="1" customWidth="1"/>
  </cols>
  <sheetData>
    <row r="3" spans="1:2" x14ac:dyDescent="0.25">
      <c r="A3" s="74" t="s">
        <v>86</v>
      </c>
      <c r="B3" t="s">
        <v>88</v>
      </c>
    </row>
    <row r="4" spans="1:2" x14ac:dyDescent="0.25">
      <c r="A4" s="75" t="s">
        <v>81</v>
      </c>
      <c r="B4" s="76">
        <v>2993107</v>
      </c>
    </row>
    <row r="5" spans="1:2" x14ac:dyDescent="0.25">
      <c r="A5" s="75" t="s">
        <v>78</v>
      </c>
      <c r="B5" s="76">
        <v>5267213</v>
      </c>
    </row>
    <row r="6" spans="1:2" x14ac:dyDescent="0.25">
      <c r="A6" s="75" t="s">
        <v>80</v>
      </c>
      <c r="B6" s="76">
        <v>1661484</v>
      </c>
    </row>
    <row r="7" spans="1:2" x14ac:dyDescent="0.25">
      <c r="A7" s="75" t="s">
        <v>84</v>
      </c>
      <c r="B7" s="76">
        <v>2955551</v>
      </c>
    </row>
    <row r="8" spans="1:2" x14ac:dyDescent="0.25">
      <c r="A8" s="75" t="s">
        <v>87</v>
      </c>
      <c r="B8" s="76">
        <v>12877355</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0CEF8-B8DD-491B-B62F-3287312699B4}">
  <dimension ref="A1"/>
  <sheetViews>
    <sheetView workbookViewId="0">
      <selection activeCell="Y15" sqref="Y15"/>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8D8F2A0013D0458AF084E02B878DAE" ma:contentTypeVersion="13" ma:contentTypeDescription="Create a new document." ma:contentTypeScope="" ma:versionID="5cd54fd91f8aaaeca4ca060ebb8a13ee">
  <xsd:schema xmlns:xsd="http://www.w3.org/2001/XMLSchema" xmlns:xs="http://www.w3.org/2001/XMLSchema" xmlns:p="http://schemas.microsoft.com/office/2006/metadata/properties" xmlns:ns2="28052c5d-5b6b-44d4-864b-f803e007fa25" xmlns:ns3="dbf1d217-fcff-488e-b4a9-acc64ae69dc5" targetNamespace="http://schemas.microsoft.com/office/2006/metadata/properties" ma:root="true" ma:fieldsID="af391bc15b61c09390fd072cac3ab93a" ns2:_="" ns3:_="">
    <xsd:import namespace="28052c5d-5b6b-44d4-864b-f803e007fa25"/>
    <xsd:import namespace="dbf1d217-fcff-488e-b4a9-acc64ae69dc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052c5d-5b6b-44d4-864b-f803e007fa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5ba77d5-ade1-4c34-8e8b-40a797d2b084"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f1d217-fcff-488e-b4a9-acc64ae69dc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1d718477-3151-4e74-ba71-7cf9da54abbd}" ma:internalName="TaxCatchAll" ma:showField="CatchAllData" ma:web="dbf1d217-fcff-488e-b4a9-acc64ae69dc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bf1d217-fcff-488e-b4a9-acc64ae69dc5" xsi:nil="true"/>
    <lcf76f155ced4ddcb4097134ff3c332f xmlns="28052c5d-5b6b-44d4-864b-f803e007fa2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74E1F3-3E6A-4171-AAC5-FD32003AED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052c5d-5b6b-44d4-864b-f803e007fa25"/>
    <ds:schemaRef ds:uri="dbf1d217-fcff-488e-b4a9-acc64ae69d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09534A-7592-4311-8046-726D3893D35D}">
  <ds:schemaRefs>
    <ds:schemaRef ds:uri="http://purl.org/dc/elements/1.1/"/>
    <ds:schemaRef ds:uri="http://schemas.microsoft.com/office/infopath/2007/PartnerControls"/>
    <ds:schemaRef ds:uri="dbf1d217-fcff-488e-b4a9-acc64ae69dc5"/>
    <ds:schemaRef ds:uri="f625aba0-349c-4931-b560-8182163282f4"/>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 ds:uri="28052c5d-5b6b-44d4-864b-f803e007fa25"/>
  </ds:schemaRefs>
</ds:datastoreItem>
</file>

<file path=customXml/itemProps3.xml><?xml version="1.0" encoding="utf-8"?>
<ds:datastoreItem xmlns:ds="http://schemas.openxmlformats.org/officeDocument/2006/customXml" ds:itemID="{DFF067F5-03EF-4A45-B5B9-81A65C3637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Breakdown with Chart</vt:lpstr>
      <vt:lpstr>Summary Table</vt:lpstr>
      <vt:lpstr>Sheet1</vt:lpstr>
      <vt:lpstr>'Breakdown with Chart'!Print_Area</vt:lpstr>
      <vt:lpstr>'Breakdown with Chart'!Print_Titles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Jamion Wolford</dc:creator>
  <cp:lastModifiedBy>Jamion Wolford</cp:lastModifiedBy>
  <cp:lastPrinted>2021-04-27T18:41:17Z</cp:lastPrinted>
  <dcterms:created xsi:type="dcterms:W3CDTF">2019-11-12T22:59:55Z</dcterms:created>
  <dcterms:modified xsi:type="dcterms:W3CDTF">2022-07-20T18:39:56Z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0x010100F48D8F2A0013D0458AF084E02B878DAE</vt:lpwstr>
  </property>
  <property fmtid="{D5CDD505-2E9C-101B-9397-08002B2CF9AE}" pid="3" name="MediaServiceImageTags">
    <vt:lpwstr/>
  </property>
</Properties>
</file>