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c5200feb02770b39/Charge Conference 2020/"/>
    </mc:Choice>
  </mc:AlternateContent>
  <xr:revisionPtr revIDLastSave="70" documentId="8_{E989C515-248E-4185-8EAF-F59A2FBCA1E0}" xr6:coauthVersionLast="45" xr6:coauthVersionMax="45" xr10:uidLastSave="{18E947F2-7217-4DE9-BAD1-F6B1DE5F9EC4}"/>
  <bookViews>
    <workbookView xWindow="3135" yWindow="4200" windowWidth="21600" windowHeight="11385" tabRatio="813" xr2:uid="{00000000-000D-0000-FFFF-FFFF00000000}"/>
  </bookViews>
  <sheets>
    <sheet name="SALARY SHEET" sheetId="1" r:id="rId1"/>
    <sheet name="Drop down Lists" sheetId="4" r:id="rId2"/>
    <sheet name="MAC&lt;DAC" sheetId="2" state="veryHidden" r:id="rId3"/>
  </sheets>
  <definedNames>
    <definedName name="_xlnm.Print_Area" localSheetId="0">'SALARY SHEET'!$A$1:$L$56</definedName>
    <definedName name="_xlnm.Record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J36" i="1" l="1"/>
  <c r="I36" i="1"/>
  <c r="H36" i="1"/>
  <c r="G36" i="1"/>
  <c r="J12" i="1"/>
  <c r="I12" i="1"/>
  <c r="H12" i="1"/>
  <c r="G12" i="1"/>
  <c r="F12" i="1"/>
  <c r="E12" i="1"/>
  <c r="J28" i="1" l="1"/>
  <c r="I28" i="1"/>
  <c r="H28" i="1"/>
  <c r="G28" i="1"/>
  <c r="F28" i="1"/>
  <c r="E28" i="1"/>
  <c r="J14" i="1" l="1"/>
  <c r="I14" i="1"/>
  <c r="H14" i="1"/>
  <c r="G14" i="1"/>
  <c r="F14" i="1"/>
  <c r="E14" i="1"/>
  <c r="P26" i="1"/>
  <c r="Q26" i="1" s="1"/>
  <c r="J18" i="1"/>
  <c r="I18" i="1"/>
  <c r="H18" i="1"/>
  <c r="G18" i="1"/>
  <c r="F18" i="1"/>
  <c r="E18" i="1"/>
  <c r="J13" i="1"/>
  <c r="I13" i="1"/>
  <c r="H13" i="1"/>
  <c r="G13" i="1"/>
  <c r="F13" i="1"/>
  <c r="E13" i="1"/>
  <c r="H4" i="1"/>
  <c r="N35" i="1"/>
  <c r="N34" i="1"/>
  <c r="N33" i="1"/>
  <c r="Q12" i="1"/>
  <c r="K10" i="1"/>
  <c r="E17" i="1"/>
  <c r="F17" i="1"/>
  <c r="G17" i="1"/>
  <c r="H17" i="1"/>
  <c r="I17" i="1"/>
  <c r="J17" i="1"/>
  <c r="E21" i="1"/>
  <c r="F21" i="1"/>
  <c r="G21" i="1"/>
  <c r="H21" i="1"/>
  <c r="I21" i="1"/>
  <c r="J21" i="1"/>
  <c r="E22" i="1"/>
  <c r="F22" i="1"/>
  <c r="G22" i="1"/>
  <c r="H22" i="1"/>
  <c r="I22" i="1"/>
  <c r="J22" i="1"/>
  <c r="E29" i="1"/>
  <c r="F29" i="1"/>
  <c r="G29" i="1"/>
  <c r="H29" i="1"/>
  <c r="I29" i="1"/>
  <c r="J29" i="1"/>
  <c r="E36" i="1"/>
  <c r="F36" i="1"/>
  <c r="J11" i="1"/>
  <c r="J15" i="1" l="1"/>
  <c r="K16" i="1"/>
  <c r="K23" i="1" s="1"/>
  <c r="K30" i="1" s="1"/>
  <c r="K32" i="1"/>
  <c r="G34" i="1"/>
  <c r="J34" i="1"/>
  <c r="I34" i="1"/>
  <c r="H34" i="1"/>
  <c r="E33" i="1"/>
  <c r="H11" i="1"/>
  <c r="H15" i="1" s="1"/>
  <c r="I11" i="1"/>
  <c r="I15" i="1" s="1"/>
  <c r="F11" i="1"/>
  <c r="F15" i="1" s="1"/>
  <c r="E11" i="1"/>
  <c r="E15" i="1" s="1"/>
  <c r="G11" i="1"/>
  <c r="G15" i="1" s="1"/>
  <c r="N16" i="1"/>
  <c r="G16" i="1" l="1"/>
  <c r="H16" i="1"/>
  <c r="E16" i="1"/>
  <c r="J16" i="1"/>
  <c r="I23" i="1"/>
  <c r="F23" i="1"/>
  <c r="J23" i="1"/>
  <c r="F16" i="1"/>
  <c r="G23" i="1"/>
  <c r="H23" i="1"/>
  <c r="E23" i="1"/>
  <c r="I16" i="1"/>
  <c r="G32" i="1"/>
  <c r="E32" i="1"/>
  <c r="I32" i="1"/>
  <c r="F32" i="1"/>
  <c r="J32" i="1"/>
  <c r="H32" i="1"/>
  <c r="G33" i="1"/>
  <c r="J33" i="1"/>
  <c r="I33" i="1"/>
  <c r="H33" i="1"/>
  <c r="F33" i="1"/>
  <c r="J30" i="1"/>
  <c r="F30" i="1"/>
  <c r="H30" i="1"/>
  <c r="G30" i="1"/>
  <c r="I30" i="1"/>
  <c r="E30" i="1"/>
  <c r="K38" i="1"/>
  <c r="F34" i="1"/>
  <c r="E34" i="1"/>
  <c r="G35" i="1" l="1"/>
  <c r="G38" i="1" s="1"/>
  <c r="J35" i="1"/>
  <c r="J38" i="1" s="1"/>
  <c r="I35" i="1"/>
  <c r="I38" i="1" s="1"/>
  <c r="H35" i="1"/>
  <c r="H38" i="1" s="1"/>
  <c r="F35" i="1"/>
  <c r="F38" i="1" s="1"/>
  <c r="E35" i="1"/>
  <c r="E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Berner</author>
  </authors>
  <commentList>
    <comment ref="N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
Monthly amount for box 1</t>
        </r>
      </text>
    </comment>
    <comment ref="O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
Total Single Health Care Premium
</t>
        </r>
      </text>
    </comment>
  </commentList>
</comments>
</file>

<file path=xl/sharedStrings.xml><?xml version="1.0" encoding="utf-8"?>
<sst xmlns="http://schemas.openxmlformats.org/spreadsheetml/2006/main" count="110" uniqueCount="93">
  <si>
    <t>CHARGE TOTALS</t>
  </si>
  <si>
    <t>District:</t>
  </si>
  <si>
    <t>SSN:</t>
  </si>
  <si>
    <t>Charge Name:</t>
  </si>
  <si>
    <t>Birthdate:</t>
  </si>
  <si>
    <t>$</t>
  </si>
  <si>
    <t>(only if "no" above)</t>
  </si>
  <si>
    <t>Previous Pastor's Name if Changed</t>
  </si>
  <si>
    <t>Accountable Reimbursement and Continuing Education</t>
  </si>
  <si>
    <t>single</t>
  </si>
  <si>
    <t>total</t>
  </si>
  <si>
    <t>Status Chg?</t>
  </si>
  <si>
    <t>Appointment #</t>
  </si>
  <si>
    <t>Box 15</t>
  </si>
  <si>
    <t>Box 2</t>
  </si>
  <si>
    <t>Effective:</t>
  </si>
  <si>
    <t>Church Parsonage?</t>
  </si>
  <si>
    <t xml:space="preserve">Housing Allowance in lieu of parsonage    </t>
  </si>
  <si>
    <t xml:space="preserve">Yes </t>
  </si>
  <si>
    <t>No</t>
  </si>
  <si>
    <t xml:space="preserve"> </t>
  </si>
  <si>
    <t>Billable Church:</t>
  </si>
  <si>
    <t>Districts</t>
  </si>
  <si>
    <t>Southern</t>
  </si>
  <si>
    <t>Wesleyan</t>
  </si>
  <si>
    <t>Midland South</t>
  </si>
  <si>
    <t>MonValley</t>
  </si>
  <si>
    <t>Western</t>
  </si>
  <si>
    <t>Greenbrier</t>
  </si>
  <si>
    <t>Little Kanawha</t>
  </si>
  <si>
    <t>Potomac Highlands</t>
  </si>
  <si>
    <t>Northern</t>
  </si>
  <si>
    <t>Clergy Status</t>
  </si>
  <si>
    <t>Number Churches:</t>
  </si>
  <si>
    <t xml:space="preserve">Year first appointed:  </t>
  </si>
  <si>
    <t>Part Time</t>
  </si>
  <si>
    <t>Local Churches on the Charge</t>
  </si>
  <si>
    <t>Percent of Charge Total</t>
  </si>
  <si>
    <t xml:space="preserve"> Income (Approved by Charge Conf.)</t>
  </si>
  <si>
    <t>Compensation</t>
  </si>
  <si>
    <t>OFFICE USE ONLY</t>
  </si>
  <si>
    <t>GBOP ID#</t>
  </si>
  <si>
    <t>Wespath</t>
  </si>
  <si>
    <t>Mod Bll</t>
  </si>
  <si>
    <t>Move List</t>
  </si>
  <si>
    <t>4-Digit Ins.</t>
  </si>
  <si>
    <t>Ded Code</t>
  </si>
  <si>
    <t>Virgin Pulse</t>
  </si>
  <si>
    <t xml:space="preserve">Distribution:  </t>
  </si>
  <si>
    <t xml:space="preserve">AS </t>
  </si>
  <si>
    <t>CLM</t>
  </si>
  <si>
    <t>TBS</t>
  </si>
  <si>
    <t>FICA &amp; Medicare (7.65%)</t>
  </si>
  <si>
    <t>Federal Income Tax (Refer to Tax Table)</t>
  </si>
  <si>
    <t>State Income Tax (Refer to Tax Table)</t>
  </si>
  <si>
    <t>Gross Taxable Wages</t>
  </si>
  <si>
    <t>Parsonage Utilities Paid Directly to Provider</t>
  </si>
  <si>
    <t>Supply Name :</t>
  </si>
  <si>
    <t>Supply Address:</t>
  </si>
  <si>
    <t xml:space="preserve">Supply Status: </t>
  </si>
  <si>
    <t>TOTAL SUPPLY COST TO CHARGE</t>
  </si>
  <si>
    <t>Other Income                                           (ie:expenses paid outside of ARP)</t>
  </si>
  <si>
    <t>Percent</t>
  </si>
  <si>
    <t>1</t>
  </si>
  <si>
    <t>Net Income (Amount Paid to Pastor)</t>
  </si>
  <si>
    <r>
      <rPr>
        <b/>
        <sz val="9"/>
        <rFont val="Calibri"/>
        <family val="2"/>
      </rPr>
      <t>□</t>
    </r>
    <r>
      <rPr>
        <b/>
        <sz val="9"/>
        <rFont val="Arial"/>
        <family val="2"/>
      </rPr>
      <t xml:space="preserve">  Original - DS</t>
    </r>
  </si>
  <si>
    <r>
      <rPr>
        <b/>
        <sz val="9"/>
        <rFont val="Calibri"/>
        <family val="2"/>
      </rPr>
      <t>□</t>
    </r>
    <r>
      <rPr>
        <b/>
        <sz val="9"/>
        <rFont val="Arial"/>
        <family val="2"/>
      </rPr>
      <t xml:space="preserve">  Copy - Pastor</t>
    </r>
  </si>
  <si>
    <r>
      <rPr>
        <b/>
        <sz val="9"/>
        <rFont val="Calibri"/>
        <family val="2"/>
      </rPr>
      <t>□</t>
    </r>
    <r>
      <rPr>
        <b/>
        <sz val="9"/>
        <rFont val="Arial"/>
        <family val="2"/>
      </rPr>
      <t xml:space="preserve">  Copy - ConferenceTreasurer</t>
    </r>
  </si>
  <si>
    <t>□   Copy -          Chair of PPR</t>
  </si>
  <si>
    <t xml:space="preserve">   □   Copy -                            Charge Treasurer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</si>
  <si>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</si>
  <si>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</si>
  <si>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</si>
  <si>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</si>
  <si>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</si>
  <si>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</si>
  <si>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</si>
  <si>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</si>
  <si>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</si>
  <si>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</si>
  <si>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</si>
  <si>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</si>
  <si>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</si>
  <si>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</si>
  <si>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</si>
  <si>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</si>
  <si>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</si>
  <si>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</si>
  <si>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</si>
  <si>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</si>
  <si>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</si>
  <si>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Revised 7/22/2020</t>
  </si>
  <si>
    <t>2020-06B            2021 Assigned Supply Report of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</si>
</sst>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\-00\-0000"/>
    <numFmt numFmtId="166" formatCode="&quot;$&quot;#,##0"/>
    <numFmt numFmtId="167" formatCode="mm/dd/yy;@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name val="Arial"/>
      <family val="2"/>
    </font>
    <font>
      <u/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9"/>
      <color indexed="81"/>
      <name val="Tahoma"/>
      <family val="2"/>
    </font>
    <font>
      <b/>
      <i/>
      <sz val="2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8"/>
      <color rgb="FFFF0000"/>
      <name val="Arial"/>
      <family val="2"/>
    </font>
    <font>
      <sz val="18"/>
      <name val="Arial"/>
      <family val="2"/>
    </font>
    <font>
      <b/>
      <sz val="10"/>
      <color theme="4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0" xfId="0" applyFont="1" applyBorder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0" fillId="0" borderId="0" xfId="0" applyBorder="1" applyAlignment="1"/>
    <xf numFmtId="0" fontId="7" fillId="0" borderId="0" xfId="0" applyFont="1" applyBorder="1" applyAlignment="1"/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8" fontId="7" fillId="0" borderId="0" xfId="0" applyNumberFormat="1" applyFont="1" applyFill="1" applyAlignment="1">
      <alignment horizontal="center" vertical="center"/>
    </xf>
    <xf numFmtId="8" fontId="5" fillId="0" borderId="0" xfId="0" applyNumberFormat="1" applyFont="1" applyFill="1" applyAlignment="1" applyProtection="1">
      <protection locked="0"/>
    </xf>
    <xf numFmtId="8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8" fontId="4" fillId="0" borderId="16" xfId="0" applyNumberFormat="1" applyFont="1" applyFill="1" applyBorder="1" applyProtection="1">
      <protection locked="0"/>
    </xf>
    <xf numFmtId="8" fontId="2" fillId="0" borderId="0" xfId="0" applyNumberFormat="1" applyFont="1" applyFill="1" applyBorder="1" applyProtection="1">
      <protection locked="0"/>
    </xf>
    <xf numFmtId="8" fontId="0" fillId="0" borderId="0" xfId="0" applyNumberFormat="1" applyFill="1" applyProtection="1">
      <protection locked="0"/>
    </xf>
    <xf numFmtId="164" fontId="0" fillId="0" borderId="0" xfId="0" applyNumberForma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4" fillId="0" borderId="9" xfId="0" applyNumberFormat="1" applyFont="1" applyBorder="1" applyAlignment="1" applyProtection="1">
      <alignment horizontal="left" vertical="center"/>
      <protection locked="0"/>
    </xf>
    <xf numFmtId="164" fontId="0" fillId="0" borderId="4" xfId="0" applyNumberForma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164" fontId="4" fillId="0" borderId="3" xfId="0" applyNumberFormat="1" applyFont="1" applyBorder="1" applyAlignment="1" applyProtection="1">
      <alignment horizontal="left" vertical="center"/>
      <protection locked="0"/>
    </xf>
    <xf numFmtId="164" fontId="2" fillId="0" borderId="6" xfId="0" applyNumberFormat="1" applyFont="1" applyBorder="1" applyProtection="1">
      <protection locked="0"/>
    </xf>
    <xf numFmtId="164" fontId="9" fillId="0" borderId="3" xfId="0" applyNumberFormat="1" applyFont="1" applyBorder="1" applyProtection="1">
      <protection locked="0"/>
    </xf>
    <xf numFmtId="44" fontId="0" fillId="0" borderId="0" xfId="2" applyFont="1" applyBorder="1" applyProtection="1">
      <protection locked="0"/>
    </xf>
    <xf numFmtId="8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8" fontId="0" fillId="0" borderId="0" xfId="0" applyNumberFormat="1" applyFill="1" applyAlignment="1" applyProtection="1">
      <alignment horizontal="centerContinuous"/>
      <protection locked="0"/>
    </xf>
    <xf numFmtId="166" fontId="0" fillId="0" borderId="0" xfId="0" applyNumberFormat="1" applyBorder="1" applyProtection="1">
      <protection locked="0"/>
    </xf>
    <xf numFmtId="9" fontId="0" fillId="0" borderId="0" xfId="0" applyNumberFormat="1" applyBorder="1" applyProtection="1">
      <protection locked="0"/>
    </xf>
    <xf numFmtId="9" fontId="1" fillId="0" borderId="0" xfId="0" applyNumberFormat="1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164" fontId="7" fillId="0" borderId="0" xfId="0" applyNumberFormat="1" applyFont="1" applyBorder="1" applyProtection="1">
      <protection locked="0"/>
    </xf>
    <xf numFmtId="164" fontId="17" fillId="0" borderId="0" xfId="0" applyNumberFormat="1" applyFont="1" applyBorder="1" applyAlignment="1" applyProtection="1">
      <alignment horizontal="left" vertical="center"/>
      <protection locked="0"/>
    </xf>
    <xf numFmtId="8" fontId="7" fillId="0" borderId="0" xfId="0" applyNumberFormat="1" applyFont="1" applyFill="1" applyBorder="1" applyProtection="1">
      <protection locked="0"/>
    </xf>
    <xf numFmtId="8" fontId="7" fillId="0" borderId="22" xfId="0" applyNumberFormat="1" applyFont="1" applyFill="1" applyBorder="1" applyProtection="1">
      <protection locked="0"/>
    </xf>
    <xf numFmtId="0" fontId="7" fillId="0" borderId="16" xfId="0" applyFont="1" applyBorder="1" applyAlignment="1" applyProtection="1">
      <protection locked="0"/>
    </xf>
    <xf numFmtId="0" fontId="1" fillId="0" borderId="0" xfId="0" applyFont="1"/>
    <xf numFmtId="0" fontId="1" fillId="2" borderId="0" xfId="0" applyFont="1" applyFill="1"/>
    <xf numFmtId="0" fontId="7" fillId="0" borderId="16" xfId="0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7" fillId="0" borderId="16" xfId="0" applyFont="1" applyBorder="1" applyAlignment="1" applyProtection="1">
      <alignment horizontal="right"/>
      <protection locked="0"/>
    </xf>
    <xf numFmtId="14" fontId="9" fillId="0" borderId="0" xfId="0" applyNumberFormat="1" applyFont="1" applyBorder="1" applyAlignment="1" applyProtection="1">
      <alignment horizontal="left" vertical="center"/>
      <protection locked="0"/>
    </xf>
    <xf numFmtId="14" fontId="7" fillId="0" borderId="0" xfId="0" applyNumberFormat="1" applyFont="1" applyBorder="1" applyAlignment="1" applyProtection="1">
      <alignment horizontal="left" vertical="center"/>
      <protection locked="0"/>
    </xf>
    <xf numFmtId="8" fontId="21" fillId="0" borderId="15" xfId="0" applyNumberFormat="1" applyFont="1" applyFill="1" applyBorder="1" applyProtection="1">
      <protection locked="0"/>
    </xf>
    <xf numFmtId="10" fontId="9" fillId="0" borderId="20" xfId="0" applyNumberFormat="1" applyFont="1" applyFill="1" applyBorder="1" applyProtection="1">
      <protection locked="0"/>
    </xf>
    <xf numFmtId="8" fontId="4" fillId="0" borderId="4" xfId="0" applyNumberFormat="1" applyFont="1" applyFill="1" applyBorder="1" applyProtection="1">
      <protection locked="0"/>
    </xf>
    <xf numFmtId="0" fontId="24" fillId="0" borderId="0" xfId="0" applyFont="1" applyBorder="1" applyProtection="1">
      <protection locked="0"/>
    </xf>
    <xf numFmtId="0" fontId="2" fillId="0" borderId="36" xfId="0" applyFont="1" applyBorder="1" applyProtection="1">
      <protection locked="0"/>
    </xf>
    <xf numFmtId="8" fontId="2" fillId="0" borderId="23" xfId="0" applyNumberFormat="1" applyFont="1" applyFill="1" applyBorder="1" applyProtection="1">
      <protection locked="0"/>
    </xf>
    <xf numFmtId="164" fontId="9" fillId="0" borderId="5" xfId="0" applyNumberFormat="1" applyFont="1" applyBorder="1" applyProtection="1"/>
    <xf numFmtId="8" fontId="9" fillId="0" borderId="15" xfId="0" applyNumberFormat="1" applyFont="1" applyFill="1" applyBorder="1" applyProtection="1"/>
    <xf numFmtId="164" fontId="9" fillId="3" borderId="1" xfId="0" applyNumberFormat="1" applyFont="1" applyFill="1" applyBorder="1" applyProtection="1"/>
    <xf numFmtId="164" fontId="9" fillId="3" borderId="2" xfId="0" applyNumberFormat="1" applyFont="1" applyFill="1" applyBorder="1" applyProtection="1"/>
    <xf numFmtId="164" fontId="9" fillId="0" borderId="1" xfId="0" applyNumberFormat="1" applyFont="1" applyBorder="1" applyProtection="1"/>
    <xf numFmtId="44" fontId="25" fillId="0" borderId="15" xfId="0" applyNumberFormat="1" applyFont="1" applyFill="1" applyBorder="1" applyProtection="1">
      <protection locked="0"/>
    </xf>
    <xf numFmtId="164" fontId="25" fillId="0" borderId="1" xfId="0" applyNumberFormat="1" applyFont="1" applyBorder="1" applyProtection="1"/>
    <xf numFmtId="164" fontId="25" fillId="0" borderId="2" xfId="0" applyNumberFormat="1" applyFont="1" applyBorder="1" applyProtection="1"/>
    <xf numFmtId="164" fontId="26" fillId="0" borderId="1" xfId="0" applyNumberFormat="1" applyFont="1" applyBorder="1" applyProtection="1"/>
    <xf numFmtId="164" fontId="26" fillId="0" borderId="2" xfId="0" applyNumberFormat="1" applyFont="1" applyBorder="1" applyProtection="1"/>
    <xf numFmtId="164" fontId="25" fillId="0" borderId="27" xfId="0" applyNumberFormat="1" applyFont="1" applyFill="1" applyBorder="1" applyProtection="1"/>
    <xf numFmtId="164" fontId="25" fillId="0" borderId="1" xfId="0" applyNumberFormat="1" applyFont="1" applyFill="1" applyBorder="1" applyProtection="1"/>
    <xf numFmtId="164" fontId="25" fillId="0" borderId="2" xfId="0" applyNumberFormat="1" applyFont="1" applyFill="1" applyBorder="1" applyProtection="1"/>
    <xf numFmtId="164" fontId="25" fillId="0" borderId="3" xfId="0" applyNumberFormat="1" applyFont="1" applyFill="1" applyBorder="1" applyProtection="1"/>
    <xf numFmtId="0" fontId="12" fillId="0" borderId="0" xfId="0" applyFont="1" applyBorder="1" applyAlignment="1" applyProtection="1">
      <alignment horizontal="centerContinuous"/>
      <protection locked="0"/>
    </xf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44" fontId="27" fillId="0" borderId="15" xfId="0" applyNumberFormat="1" applyFont="1" applyFill="1" applyBorder="1" applyProtection="1">
      <protection locked="0"/>
    </xf>
    <xf numFmtId="8" fontId="4" fillId="0" borderId="34" xfId="0" applyNumberFormat="1" applyFont="1" applyFill="1" applyBorder="1" applyProtection="1">
      <protection locked="0"/>
    </xf>
    <xf numFmtId="8" fontId="9" fillId="0" borderId="4" xfId="0" applyNumberFormat="1" applyFont="1" applyFill="1" applyBorder="1" applyProtection="1">
      <protection locked="0"/>
    </xf>
    <xf numFmtId="8" fontId="9" fillId="0" borderId="0" xfId="0" applyNumberFormat="1" applyFont="1" applyFill="1" applyBorder="1" applyProtection="1">
      <protection locked="0"/>
    </xf>
    <xf numFmtId="0" fontId="0" fillId="0" borderId="1" xfId="0" applyBorder="1" applyProtection="1"/>
    <xf numFmtId="0" fontId="0" fillId="0" borderId="2" xfId="0" applyBorder="1" applyProtection="1"/>
    <xf numFmtId="8" fontId="27" fillId="0" borderId="15" xfId="0" applyNumberFormat="1" applyFont="1" applyFill="1" applyBorder="1" applyProtection="1"/>
    <xf numFmtId="164" fontId="9" fillId="0" borderId="9" xfId="0" applyNumberFormat="1" applyFont="1" applyBorder="1" applyProtection="1"/>
    <xf numFmtId="164" fontId="9" fillId="0" borderId="2" xfId="0" applyNumberFormat="1" applyFont="1" applyBorder="1" applyProtection="1"/>
    <xf numFmtId="8" fontId="21" fillId="0" borderId="18" xfId="0" applyNumberFormat="1" applyFont="1" applyFill="1" applyBorder="1" applyProtection="1"/>
    <xf numFmtId="8" fontId="27" fillId="0" borderId="14" xfId="0" applyNumberFormat="1" applyFont="1" applyFill="1" applyBorder="1" applyProtection="1"/>
    <xf numFmtId="8" fontId="27" fillId="0" borderId="17" xfId="0" applyNumberFormat="1" applyFont="1" applyFill="1" applyBorder="1" applyProtection="1">
      <protection locked="0"/>
    </xf>
    <xf numFmtId="9" fontId="0" fillId="0" borderId="0" xfId="3" applyNumberFormat="1" applyFont="1"/>
    <xf numFmtId="0" fontId="7" fillId="6" borderId="3" xfId="0" applyFont="1" applyFill="1" applyBorder="1" applyAlignment="1" applyProtection="1">
      <alignment vertical="center"/>
      <protection locked="0"/>
    </xf>
    <xf numFmtId="0" fontId="18" fillId="6" borderId="4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protection locked="0"/>
    </xf>
    <xf numFmtId="8" fontId="21" fillId="6" borderId="14" xfId="0" applyNumberFormat="1" applyFont="1" applyFill="1" applyBorder="1" applyProtection="1">
      <protection locked="0"/>
    </xf>
    <xf numFmtId="8" fontId="21" fillId="6" borderId="15" xfId="0" applyNumberFormat="1" applyFont="1" applyFill="1" applyBorder="1" applyProtection="1">
      <protection locked="0"/>
    </xf>
    <xf numFmtId="0" fontId="21" fillId="6" borderId="1" xfId="0" applyFont="1" applyFill="1" applyBorder="1" applyAlignment="1" applyProtection="1">
      <alignment horizontal="center" vertical="center" wrapText="1"/>
      <protection locked="0"/>
    </xf>
    <xf numFmtId="0" fontId="22" fillId="6" borderId="1" xfId="0" applyFont="1" applyFill="1" applyBorder="1" applyAlignment="1" applyProtection="1">
      <alignment horizontal="center" vertical="center" wrapText="1"/>
      <protection locked="0"/>
    </xf>
    <xf numFmtId="0" fontId="22" fillId="6" borderId="13" xfId="0" applyFont="1" applyFill="1" applyBorder="1" applyAlignment="1" applyProtection="1">
      <alignment horizontal="center" vertical="center" wrapText="1"/>
      <protection locked="0"/>
    </xf>
    <xf numFmtId="10" fontId="22" fillId="6" borderId="1" xfId="0" applyNumberFormat="1" applyFont="1" applyFill="1" applyBorder="1" applyProtection="1">
      <protection locked="0"/>
    </xf>
    <xf numFmtId="8" fontId="21" fillId="6" borderId="19" xfId="1" applyNumberFormat="1" applyFont="1" applyFill="1" applyBorder="1" applyProtection="1">
      <protection locked="0"/>
    </xf>
    <xf numFmtId="0" fontId="11" fillId="6" borderId="3" xfId="0" applyFont="1" applyFill="1" applyBorder="1" applyAlignment="1" applyProtection="1">
      <alignment horizontal="center"/>
      <protection locked="0"/>
    </xf>
    <xf numFmtId="164" fontId="8" fillId="6" borderId="4" xfId="0" applyNumberFormat="1" applyFont="1" applyFill="1" applyBorder="1" applyProtection="1">
      <protection locked="0"/>
    </xf>
    <xf numFmtId="9" fontId="7" fillId="6" borderId="3" xfId="0" applyNumberFormat="1" applyFont="1" applyFill="1" applyBorder="1" applyAlignment="1" applyProtection="1">
      <alignment horizontal="center"/>
      <protection locked="0"/>
    </xf>
    <xf numFmtId="0" fontId="0" fillId="0" borderId="39" xfId="0" applyBorder="1" applyProtection="1"/>
    <xf numFmtId="8" fontId="1" fillId="0" borderId="23" xfId="0" applyNumberFormat="1" applyFont="1" applyFill="1" applyBorder="1" applyProtection="1"/>
    <xf numFmtId="0" fontId="0" fillId="0" borderId="36" xfId="0" applyBorder="1" applyProtection="1"/>
    <xf numFmtId="8" fontId="0" fillId="0" borderId="23" xfId="0" applyNumberFormat="1" applyFill="1" applyBorder="1" applyProtection="1"/>
    <xf numFmtId="0" fontId="20" fillId="0" borderId="0" xfId="0" applyFont="1" applyProtection="1"/>
    <xf numFmtId="0" fontId="1" fillId="0" borderId="0" xfId="0" applyFont="1" applyBorder="1" applyProtection="1">
      <protection locked="0"/>
    </xf>
    <xf numFmtId="8" fontId="20" fillId="0" borderId="15" xfId="0" applyNumberFormat="1" applyFont="1" applyFill="1" applyBorder="1" applyProtection="1">
      <protection locked="0"/>
    </xf>
    <xf numFmtId="8" fontId="20" fillId="4" borderId="31" xfId="0" applyNumberFormat="1" applyFont="1" applyFill="1" applyBorder="1" applyProtection="1"/>
    <xf numFmtId="8" fontId="20" fillId="5" borderId="32" xfId="0" applyNumberFormat="1" applyFont="1" applyFill="1" applyBorder="1" applyProtection="1"/>
    <xf numFmtId="8" fontId="20" fillId="0" borderId="18" xfId="0" applyNumberFormat="1" applyFont="1" applyFill="1" applyBorder="1" applyProtection="1"/>
    <xf numFmtId="14" fontId="1" fillId="6" borderId="4" xfId="0" applyNumberFormat="1" applyFont="1" applyFill="1" applyBorder="1" applyAlignment="1" applyProtection="1">
      <alignment horizontal="left" vertical="center"/>
      <protection locked="0"/>
    </xf>
    <xf numFmtId="8" fontId="9" fillId="6" borderId="15" xfId="0" applyNumberFormat="1" applyFont="1" applyFill="1" applyBorder="1" applyProtection="1">
      <protection locked="0"/>
    </xf>
    <xf numFmtId="0" fontId="18" fillId="0" borderId="0" xfId="0" applyFont="1" applyAlignment="1" applyProtection="1">
      <alignment wrapText="1" shrinkToFit="1" readingOrder="1"/>
    </xf>
    <xf numFmtId="0" fontId="30" fillId="0" borderId="0" xfId="0" applyFont="1" applyAlignment="1">
      <alignment horizontal="center" vertical="center"/>
    </xf>
    <xf numFmtId="1" fontId="30" fillId="6" borderId="4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Alignment="1" applyProtection="1">
      <alignment horizontal="center"/>
      <protection locked="0"/>
    </xf>
    <xf numFmtId="49" fontId="30" fillId="0" borderId="0" xfId="0" applyNumberFormat="1" applyFont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Fill="1" applyBorder="1" applyAlignment="1" applyProtection="1">
      <alignment horizontal="center"/>
      <protection locked="0"/>
    </xf>
    <xf numFmtId="49" fontId="30" fillId="0" borderId="0" xfId="0" applyNumberFormat="1" applyFont="1" applyFill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49" fontId="31" fillId="0" borderId="0" xfId="0" applyNumberFormat="1" applyFont="1" applyBorder="1" applyAlignment="1" applyProtection="1">
      <alignment horizontal="center"/>
      <protection locked="0"/>
    </xf>
    <xf numFmtId="49" fontId="31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wrapText="1" shrinkToFit="1" readingOrder="1"/>
    </xf>
    <xf numFmtId="49" fontId="31" fillId="6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9" fillId="6" borderId="4" xfId="0" applyFont="1" applyFill="1" applyBorder="1" applyAlignment="1" applyProtection="1">
      <alignment horizontal="center" vertical="center" wrapText="1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164" fontId="19" fillId="0" borderId="2" xfId="0" applyNumberFormat="1" applyFont="1" applyFill="1" applyBorder="1" applyAlignment="1" applyProtection="1">
      <alignment horizontal="center"/>
      <protection locked="0"/>
    </xf>
    <xf numFmtId="164" fontId="19" fillId="0" borderId="3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20" fillId="3" borderId="4" xfId="0" applyFont="1" applyFill="1" applyBorder="1" applyAlignment="1" applyProtection="1">
      <alignment horizontal="center" vertical="center" wrapText="1"/>
      <protection locked="0"/>
    </xf>
    <xf numFmtId="0" fontId="20" fillId="3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0" fontId="13" fillId="0" borderId="8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67" fontId="9" fillId="6" borderId="4" xfId="0" applyNumberFormat="1" applyFont="1" applyFill="1" applyBorder="1" applyAlignment="1" applyProtection="1">
      <alignment horizontal="left" vertical="center"/>
      <protection locked="0"/>
    </xf>
    <xf numFmtId="167" fontId="9" fillId="6" borderId="4" xfId="0" applyNumberFormat="1" applyFont="1" applyFill="1" applyBorder="1" applyAlignment="1">
      <alignment horizontal="left" vertical="center"/>
    </xf>
    <xf numFmtId="165" fontId="7" fillId="6" borderId="4" xfId="0" applyNumberFormat="1" applyFont="1" applyFill="1" applyBorder="1" applyAlignment="1" applyProtection="1">
      <alignment horizontal="right" vertical="center"/>
      <protection locked="0"/>
    </xf>
    <xf numFmtId="165" fontId="7" fillId="6" borderId="4" xfId="0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20" fillId="0" borderId="4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vertical="center" textRotation="90"/>
      <protection locked="0"/>
    </xf>
    <xf numFmtId="0" fontId="7" fillId="0" borderId="26" xfId="0" applyFont="1" applyBorder="1" applyAlignment="1" applyProtection="1">
      <alignment vertical="center" textRotation="90"/>
      <protection locked="0"/>
    </xf>
    <xf numFmtId="0" fontId="7" fillId="0" borderId="5" xfId="0" applyFont="1" applyBorder="1" applyAlignment="1" applyProtection="1">
      <alignment vertical="center" textRotation="90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20" fillId="3" borderId="9" xfId="0" applyFont="1" applyFill="1" applyBorder="1" applyAlignment="1" applyProtection="1">
      <alignment horizontal="center" wrapText="1"/>
      <protection locked="0"/>
    </xf>
    <xf numFmtId="0" fontId="20" fillId="3" borderId="4" xfId="0" applyFont="1" applyFill="1" applyBorder="1" applyAlignment="1" applyProtection="1">
      <alignment horizontal="center" wrapText="1"/>
      <protection locked="0"/>
    </xf>
    <xf numFmtId="0" fontId="20" fillId="3" borderId="10" xfId="0" applyFont="1" applyFill="1" applyBorder="1" applyAlignment="1" applyProtection="1">
      <alignment horizontal="center" wrapText="1"/>
      <protection locked="0"/>
    </xf>
    <xf numFmtId="0" fontId="20" fillId="0" borderId="25" xfId="0" applyFont="1" applyBorder="1" applyAlignment="1" applyProtection="1">
      <alignment horizontal="center" wrapText="1"/>
      <protection locked="0"/>
    </xf>
    <xf numFmtId="0" fontId="20" fillId="0" borderId="16" xfId="0" applyFont="1" applyBorder="1" applyAlignment="1" applyProtection="1">
      <alignment horizont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30" xfId="0" applyFont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 wrapText="1"/>
    </xf>
    <xf numFmtId="0" fontId="21" fillId="6" borderId="4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1" fillId="0" borderId="25" xfId="0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18" fillId="0" borderId="0" xfId="0" applyFont="1" applyAlignment="1" applyProtection="1">
      <alignment horizontal="center" wrapText="1" shrinkToFit="1" readingOrder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525" y="2447925"/>
          <a:ext cx="257175" cy="166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Deductions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</xdr:col>
      <xdr:colOff>0</xdr:colOff>
      <xdr:row>36</xdr:row>
      <xdr:rowOff>0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525" y="4629150"/>
          <a:ext cx="257175" cy="2247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Non-Compensation</a:t>
          </a:r>
        </a:p>
        <a:p>
          <a:pPr algn="ctr" rtl="0">
            <a:defRPr sz="1000"/>
          </a:pP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Items Paid by the Local Churches</a:t>
          </a:r>
        </a:p>
      </xdr:txBody>
    </xdr:sp>
    <xdr:clientData/>
  </xdr:twoCellAnchor>
  <xdr:twoCellAnchor>
    <xdr:from>
      <xdr:col>4</xdr:col>
      <xdr:colOff>19051</xdr:colOff>
      <xdr:row>38</xdr:row>
      <xdr:rowOff>142877</xdr:rowOff>
    </xdr:from>
    <xdr:to>
      <xdr:col>8</xdr:col>
      <xdr:colOff>95250</xdr:colOff>
      <xdr:row>54</xdr:row>
      <xdr:rowOff>198120</xdr:rowOff>
    </xdr:to>
    <xdr:sp macro="" textlink="">
      <xdr:nvSpPr>
        <xdr:cNvPr id="1031" name="Text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051811" y="8204837"/>
          <a:ext cx="3047999" cy="293560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Supply's Signature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Secretary of the Charge Conference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District Superintendent or Designated Elder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Date of Charge Conference</a:t>
          </a:r>
        </a:p>
        <a:p>
          <a:pPr algn="l" rtl="0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</a:t>
          </a:r>
        </a:p>
        <a:p>
          <a:pPr algn="l" rtl="0">
            <a:lnSpc>
              <a:spcPts val="1100"/>
            </a:lnSpc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Church / Charge Treasurer 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en-US" sz="1100" b="0" i="0">
              <a:latin typeface="+mn-lt"/>
              <a:ea typeface="+mn-ea"/>
              <a:cs typeface="+mn-cs"/>
            </a:rPr>
            <a:t>_________________________________________</a:t>
          </a:r>
          <a:endParaRPr lang="en-US" sz="1000"/>
        </a:p>
        <a:p>
          <a:pPr rtl="0"/>
          <a:r>
            <a:rPr lang="en-US" sz="1000" b="0" i="0">
              <a:latin typeface="Arial" pitchFamily="34" charset="0"/>
              <a:ea typeface="+mn-ea"/>
              <a:cs typeface="Arial" pitchFamily="34" charset="0"/>
            </a:rPr>
            <a:t>SPRC Chairperson</a:t>
          </a:r>
          <a:endParaRPr lang="en-US" sz="800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9323B-72AC-4914-98C7-974C81EBA625}">
  <sheetPr codeName="Sheet1">
    <pageSetUpPr fitToPage="1"/>
  </sheetPr>
  <dimension ref="A1:W57"/>
  <sheetViews>
    <sheetView showZeros="0" tabSelected="1" zoomScaleNormal="100" workbookViewId="0">
      <selection sqref="A1:L1"/>
    </sheetView>
  </sheetViews>
  <sheetFormatPr defaultColWidth="9.140625" defaultRowHeight="12.75" x14ac:dyDescent="0.2"/>
  <cols>
    <col min="1" max="1" width="4" style="1" customWidth="1"/>
    <col min="2" max="2" width="17.42578125" style="1" customWidth="1"/>
    <col min="3" max="3" width="11.28515625" style="1" customWidth="1"/>
    <col min="4" max="4" width="11.42578125" style="1" customWidth="1"/>
    <col min="5" max="5" width="11.28515625" style="1" customWidth="1"/>
    <col min="6" max="8" width="10.7109375" style="1" customWidth="1"/>
    <col min="9" max="9" width="12.42578125" style="1" customWidth="1"/>
    <col min="10" max="10" width="11.85546875" style="1" customWidth="1"/>
    <col min="11" max="11" width="12.7109375" style="33" customWidth="1"/>
    <col min="12" max="12" width="3.42578125" style="142" bestFit="1" customWidth="1"/>
    <col min="13" max="13" width="10.7109375" style="2" bestFit="1" customWidth="1"/>
    <col min="14" max="14" width="10.7109375" style="2" hidden="1" customWidth="1"/>
    <col min="15" max="21" width="0" style="2" hidden="1" customWidth="1"/>
    <col min="22" max="16384" width="9.140625" style="2"/>
  </cols>
  <sheetData>
    <row r="1" spans="1:23" ht="15.75" customHeight="1" x14ac:dyDescent="0.2">
      <c r="A1" s="182" t="s">
        <v>92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23" ht="3" customHeight="1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28"/>
      <c r="L2" s="134"/>
    </row>
    <row r="3" spans="1:23" ht="18" customHeight="1" x14ac:dyDescent="0.2">
      <c r="A3" s="184" t="s">
        <v>3</v>
      </c>
      <c r="B3" s="184"/>
      <c r="C3" s="146"/>
      <c r="D3" s="146"/>
      <c r="E3" s="146"/>
      <c r="F3" s="188" t="s">
        <v>12</v>
      </c>
      <c r="G3" s="188"/>
      <c r="H3" s="27"/>
      <c r="I3" s="25" t="s">
        <v>1</v>
      </c>
      <c r="J3" s="185"/>
      <c r="K3" s="186"/>
      <c r="L3" s="186"/>
    </row>
    <row r="4" spans="1:23" ht="18" customHeight="1" x14ac:dyDescent="0.2">
      <c r="F4" s="189" t="s">
        <v>21</v>
      </c>
      <c r="G4" s="189"/>
      <c r="H4" s="190">
        <f>+E9</f>
        <v>0</v>
      </c>
      <c r="I4" s="190"/>
      <c r="J4" s="55" t="s">
        <v>33</v>
      </c>
      <c r="K4" s="66"/>
      <c r="L4" s="135"/>
    </row>
    <row r="5" spans="1:23" ht="18" customHeight="1" x14ac:dyDescent="0.2">
      <c r="A5" s="184" t="s">
        <v>57</v>
      </c>
      <c r="B5" s="184"/>
      <c r="C5" s="147"/>
      <c r="D5" s="147"/>
      <c r="E5" s="147"/>
      <c r="F5" s="147"/>
      <c r="G5" s="70" t="s">
        <v>4</v>
      </c>
      <c r="H5" s="131" t="s">
        <v>20</v>
      </c>
      <c r="I5" s="69"/>
      <c r="J5" s="56" t="s">
        <v>2</v>
      </c>
      <c r="K5" s="180">
        <v>0</v>
      </c>
      <c r="L5" s="181"/>
    </row>
    <row r="6" spans="1:23" ht="18" customHeight="1" x14ac:dyDescent="0.2">
      <c r="A6" s="55" t="s">
        <v>58</v>
      </c>
      <c r="B6" s="55"/>
      <c r="C6" s="187"/>
      <c r="D6" s="187"/>
      <c r="E6" s="187"/>
      <c r="F6" s="187"/>
      <c r="G6" s="69"/>
      <c r="H6" s="69"/>
      <c r="I6" s="26"/>
      <c r="J6" s="25" t="s">
        <v>15</v>
      </c>
      <c r="K6" s="178"/>
      <c r="L6" s="179"/>
    </row>
    <row r="7" spans="1:23" ht="18" customHeight="1" x14ac:dyDescent="0.2">
      <c r="A7" s="55" t="s">
        <v>59</v>
      </c>
      <c r="B7" s="57"/>
      <c r="C7" s="108"/>
      <c r="D7" s="68" t="s">
        <v>62</v>
      </c>
      <c r="E7" s="120"/>
      <c r="F7" s="63"/>
      <c r="G7" s="67" t="s">
        <v>11</v>
      </c>
      <c r="H7" s="109" t="s">
        <v>18</v>
      </c>
      <c r="I7" s="145" t="s">
        <v>34</v>
      </c>
      <c r="J7" s="145"/>
      <c r="K7" s="110"/>
      <c r="L7" s="144"/>
      <c r="R7" s="54"/>
    </row>
    <row r="8" spans="1:23" ht="6.75" customHeight="1" thickBot="1" x14ac:dyDescent="0.25">
      <c r="A8" s="12"/>
      <c r="B8" s="14"/>
      <c r="C8" s="16"/>
      <c r="D8" s="17"/>
      <c r="E8" s="15"/>
      <c r="F8" s="18"/>
      <c r="G8" s="13"/>
      <c r="H8" s="7"/>
      <c r="I8" s="15"/>
      <c r="J8" s="15"/>
      <c r="K8" s="29"/>
      <c r="L8" s="136"/>
    </row>
    <row r="9" spans="1:23" ht="25.5" x14ac:dyDescent="0.2">
      <c r="B9" s="173" t="s">
        <v>41</v>
      </c>
      <c r="C9" s="169" t="s">
        <v>36</v>
      </c>
      <c r="D9" s="170"/>
      <c r="E9" s="113"/>
      <c r="F9" s="113"/>
      <c r="G9" s="113"/>
      <c r="H9" s="114"/>
      <c r="I9" s="114"/>
      <c r="J9" s="115"/>
      <c r="K9" s="30" t="s">
        <v>0</v>
      </c>
      <c r="L9" s="137"/>
    </row>
    <row r="10" spans="1:23" ht="17.25" customHeight="1" thickBot="1" x14ac:dyDescent="0.25">
      <c r="B10" s="174"/>
      <c r="C10" s="171" t="s">
        <v>37</v>
      </c>
      <c r="D10" s="172"/>
      <c r="E10" s="116">
        <v>1</v>
      </c>
      <c r="F10" s="116"/>
      <c r="G10" s="116"/>
      <c r="H10" s="116"/>
      <c r="I10" s="116"/>
      <c r="J10" s="116"/>
      <c r="K10" s="72">
        <f>SUM(E10:J10)</f>
        <v>1</v>
      </c>
      <c r="L10" s="138"/>
      <c r="W10" s="126" t="s">
        <v>20</v>
      </c>
    </row>
    <row r="11" spans="1:23" ht="21" customHeight="1" x14ac:dyDescent="0.2">
      <c r="A11" s="191" t="s">
        <v>39</v>
      </c>
      <c r="B11" s="203" t="s">
        <v>38</v>
      </c>
      <c r="C11" s="204"/>
      <c r="D11" s="205"/>
      <c r="E11" s="87">
        <f t="shared" ref="E11:J11" si="0">+$K$11*E10</f>
        <v>0</v>
      </c>
      <c r="F11" s="88">
        <f t="shared" si="0"/>
        <v>0</v>
      </c>
      <c r="G11" s="88">
        <f t="shared" si="0"/>
        <v>0</v>
      </c>
      <c r="H11" s="88">
        <f t="shared" si="0"/>
        <v>0</v>
      </c>
      <c r="I11" s="88">
        <f t="shared" si="0"/>
        <v>0</v>
      </c>
      <c r="J11" s="89">
        <f t="shared" si="0"/>
        <v>0</v>
      </c>
      <c r="K11" s="111">
        <v>0</v>
      </c>
      <c r="L11" s="138" t="s">
        <v>63</v>
      </c>
    </row>
    <row r="12" spans="1:23" ht="29.25" customHeight="1" x14ac:dyDescent="0.2">
      <c r="A12" s="192"/>
      <c r="B12" s="152" t="s">
        <v>61</v>
      </c>
      <c r="C12" s="153"/>
      <c r="D12" s="154"/>
      <c r="E12" s="87">
        <f t="shared" ref="E12:J12" si="1">+$K12*E$10</f>
        <v>0</v>
      </c>
      <c r="F12" s="87">
        <f t="shared" si="1"/>
        <v>0</v>
      </c>
      <c r="G12" s="87">
        <f t="shared" si="1"/>
        <v>0</v>
      </c>
      <c r="H12" s="87">
        <f t="shared" si="1"/>
        <v>0</v>
      </c>
      <c r="I12" s="87">
        <f t="shared" si="1"/>
        <v>0</v>
      </c>
      <c r="J12" s="87">
        <f t="shared" si="1"/>
        <v>0</v>
      </c>
      <c r="K12" s="112"/>
      <c r="L12" s="138" t="s">
        <v>70</v>
      </c>
      <c r="N12" s="34">
        <v>65186</v>
      </c>
      <c r="O12" s="2">
        <v>52149</v>
      </c>
      <c r="P12" s="2">
        <v>1.25</v>
      </c>
      <c r="Q12" s="2">
        <f>+O12*P12</f>
        <v>65186.25</v>
      </c>
    </row>
    <row r="13" spans="1:23" ht="27.75" customHeight="1" x14ac:dyDescent="0.2">
      <c r="A13" s="192"/>
      <c r="B13" s="197"/>
      <c r="C13" s="198"/>
      <c r="D13" s="199"/>
      <c r="E13" s="87">
        <f t="shared" ref="E13:J13" si="2">+$K$13*E10</f>
        <v>0</v>
      </c>
      <c r="F13" s="88">
        <f t="shared" si="2"/>
        <v>0</v>
      </c>
      <c r="G13" s="88">
        <f t="shared" si="2"/>
        <v>0</v>
      </c>
      <c r="H13" s="88">
        <f t="shared" si="2"/>
        <v>0</v>
      </c>
      <c r="I13" s="88">
        <f t="shared" si="2"/>
        <v>0</v>
      </c>
      <c r="J13" s="89">
        <f t="shared" si="2"/>
        <v>0</v>
      </c>
      <c r="K13" s="71">
        <v>0</v>
      </c>
      <c r="L13" s="138" t="s">
        <v>71</v>
      </c>
      <c r="N13" s="34"/>
    </row>
    <row r="14" spans="1:23" ht="18.75" customHeight="1" x14ac:dyDescent="0.2">
      <c r="A14" s="192"/>
      <c r="B14" s="152"/>
      <c r="C14" s="153"/>
      <c r="D14" s="154"/>
      <c r="E14" s="87">
        <f t="shared" ref="E14:J14" si="3">+$K$14*E10</f>
        <v>0</v>
      </c>
      <c r="F14" s="87">
        <f t="shared" si="3"/>
        <v>0</v>
      </c>
      <c r="G14" s="87">
        <f t="shared" si="3"/>
        <v>0</v>
      </c>
      <c r="H14" s="87">
        <f t="shared" si="3"/>
        <v>0</v>
      </c>
      <c r="I14" s="87">
        <f t="shared" si="3"/>
        <v>0</v>
      </c>
      <c r="J14" s="90">
        <f t="shared" si="3"/>
        <v>0</v>
      </c>
      <c r="K14" s="95"/>
      <c r="L14" s="138" t="s">
        <v>72</v>
      </c>
      <c r="N14" s="34"/>
    </row>
    <row r="15" spans="1:23" ht="17.25" customHeight="1" x14ac:dyDescent="0.2">
      <c r="A15" s="193"/>
      <c r="B15" s="200" t="s">
        <v>55</v>
      </c>
      <c r="C15" s="201"/>
      <c r="D15" s="202"/>
      <c r="E15" s="128">
        <f t="shared" ref="E15:J15" si="4">SUM(E11:E14)</f>
        <v>0</v>
      </c>
      <c r="F15" s="128">
        <f t="shared" si="4"/>
        <v>0</v>
      </c>
      <c r="G15" s="128">
        <f t="shared" si="4"/>
        <v>0</v>
      </c>
      <c r="H15" s="128">
        <f t="shared" si="4"/>
        <v>0</v>
      </c>
      <c r="I15" s="128">
        <f t="shared" si="4"/>
        <v>0</v>
      </c>
      <c r="J15" s="128">
        <f t="shared" si="4"/>
        <v>0</v>
      </c>
      <c r="K15" s="128">
        <f>SUM(K11:K14)</f>
        <v>0</v>
      </c>
      <c r="L15" s="138" t="s">
        <v>73</v>
      </c>
      <c r="N15" s="34"/>
    </row>
    <row r="16" spans="1:23" ht="24.75" customHeight="1" x14ac:dyDescent="0.2">
      <c r="B16" s="206" t="s">
        <v>52</v>
      </c>
      <c r="C16" s="207"/>
      <c r="D16" s="208"/>
      <c r="E16" s="85">
        <f t="shared" ref="E16:J16" si="5">+$K$16*E10</f>
        <v>0</v>
      </c>
      <c r="F16" s="85">
        <f t="shared" si="5"/>
        <v>0</v>
      </c>
      <c r="G16" s="85">
        <f t="shared" si="5"/>
        <v>0</v>
      </c>
      <c r="H16" s="85">
        <f t="shared" si="5"/>
        <v>0</v>
      </c>
      <c r="I16" s="85">
        <f t="shared" si="5"/>
        <v>0</v>
      </c>
      <c r="J16" s="86">
        <f t="shared" si="5"/>
        <v>0</v>
      </c>
      <c r="K16" s="101">
        <f>SUM(K15*0.0765)</f>
        <v>0</v>
      </c>
      <c r="L16" s="138" t="s">
        <v>74</v>
      </c>
      <c r="N16" s="34" t="e">
        <f>+#REF!/12</f>
        <v>#REF!</v>
      </c>
      <c r="S16" s="44"/>
    </row>
    <row r="17" spans="1:17" ht="24.75" customHeight="1" x14ac:dyDescent="0.2">
      <c r="B17" s="206" t="s">
        <v>53</v>
      </c>
      <c r="C17" s="207"/>
      <c r="D17" s="208"/>
      <c r="E17" s="85">
        <f t="shared" ref="E17:J17" si="6">+$K$17*E10</f>
        <v>0</v>
      </c>
      <c r="F17" s="85">
        <f t="shared" si="6"/>
        <v>0</v>
      </c>
      <c r="G17" s="85">
        <f t="shared" si="6"/>
        <v>0</v>
      </c>
      <c r="H17" s="85">
        <f t="shared" si="6"/>
        <v>0</v>
      </c>
      <c r="I17" s="85">
        <f t="shared" si="6"/>
        <v>0</v>
      </c>
      <c r="J17" s="86">
        <f t="shared" si="6"/>
        <v>0</v>
      </c>
      <c r="K17" s="112">
        <v>0</v>
      </c>
      <c r="L17" s="138" t="s">
        <v>75</v>
      </c>
      <c r="N17" s="34"/>
    </row>
    <row r="18" spans="1:17" ht="24.75" customHeight="1" x14ac:dyDescent="0.2">
      <c r="B18" s="206" t="s">
        <v>54</v>
      </c>
      <c r="C18" s="207"/>
      <c r="D18" s="208"/>
      <c r="E18" s="85">
        <f t="shared" ref="E18:J18" si="7">+$K$18*E10</f>
        <v>0</v>
      </c>
      <c r="F18" s="85">
        <f t="shared" si="7"/>
        <v>0</v>
      </c>
      <c r="G18" s="85">
        <f t="shared" si="7"/>
        <v>0</v>
      </c>
      <c r="H18" s="85">
        <f t="shared" si="7"/>
        <v>0</v>
      </c>
      <c r="I18" s="85">
        <f t="shared" si="7"/>
        <v>0</v>
      </c>
      <c r="J18" s="86">
        <f t="shared" si="7"/>
        <v>0</v>
      </c>
      <c r="K18" s="112">
        <v>0</v>
      </c>
      <c r="L18" s="138" t="s">
        <v>76</v>
      </c>
      <c r="N18" s="34"/>
    </row>
    <row r="19" spans="1:17" ht="17.25" customHeight="1" x14ac:dyDescent="0.2">
      <c r="B19" s="150"/>
      <c r="C19" s="151"/>
      <c r="D19" s="151"/>
      <c r="E19" s="99"/>
      <c r="F19" s="99"/>
      <c r="G19" s="99"/>
      <c r="H19" s="99"/>
      <c r="I19" s="99"/>
      <c r="J19" s="100"/>
      <c r="K19" s="82"/>
      <c r="L19" s="138" t="s">
        <v>77</v>
      </c>
      <c r="N19" s="34"/>
    </row>
    <row r="20" spans="1:17" ht="16.5" customHeight="1" x14ac:dyDescent="0.2">
      <c r="B20" s="212" t="s">
        <v>20</v>
      </c>
      <c r="C20" s="213"/>
      <c r="D20" s="214"/>
      <c r="E20" s="148"/>
      <c r="F20" s="149"/>
      <c r="G20" s="149"/>
      <c r="H20" s="149"/>
      <c r="I20" s="149"/>
      <c r="J20" s="149"/>
      <c r="K20" s="127"/>
      <c r="L20" s="138" t="s">
        <v>78</v>
      </c>
      <c r="N20" s="34"/>
    </row>
    <row r="21" spans="1:17" ht="24.75" customHeight="1" x14ac:dyDescent="0.2">
      <c r="B21" s="194"/>
      <c r="C21" s="195"/>
      <c r="D21" s="196"/>
      <c r="E21" s="83">
        <f t="shared" ref="E21:J21" si="8">+$K$21*E10</f>
        <v>0</v>
      </c>
      <c r="F21" s="83">
        <f t="shared" si="8"/>
        <v>0</v>
      </c>
      <c r="G21" s="83">
        <f t="shared" si="8"/>
        <v>0</v>
      </c>
      <c r="H21" s="83">
        <f t="shared" si="8"/>
        <v>0</v>
      </c>
      <c r="I21" s="83">
        <f t="shared" si="8"/>
        <v>0</v>
      </c>
      <c r="J21" s="84">
        <f t="shared" si="8"/>
        <v>0</v>
      </c>
      <c r="K21" s="71">
        <v>0</v>
      </c>
      <c r="L21" s="138" t="s">
        <v>79</v>
      </c>
      <c r="N21" s="34"/>
    </row>
    <row r="22" spans="1:17" ht="21" customHeight="1" x14ac:dyDescent="0.2">
      <c r="B22" s="175"/>
      <c r="C22" s="176"/>
      <c r="D22" s="177"/>
      <c r="E22" s="83">
        <f t="shared" ref="E22:J22" si="9">+$K$22*E10</f>
        <v>0</v>
      </c>
      <c r="F22" s="83">
        <f t="shared" si="9"/>
        <v>0</v>
      </c>
      <c r="G22" s="83">
        <f t="shared" si="9"/>
        <v>0</v>
      </c>
      <c r="H22" s="83">
        <f t="shared" si="9"/>
        <v>0</v>
      </c>
      <c r="I22" s="83">
        <f t="shared" si="9"/>
        <v>0</v>
      </c>
      <c r="J22" s="84">
        <f t="shared" si="9"/>
        <v>0</v>
      </c>
      <c r="K22" s="82"/>
      <c r="L22" s="138" t="s">
        <v>80</v>
      </c>
      <c r="N22" s="34"/>
      <c r="P22" s="53" t="s">
        <v>13</v>
      </c>
      <c r="Q22" s="53" t="s">
        <v>14</v>
      </c>
    </row>
    <row r="23" spans="1:17" ht="13.5" thickBot="1" x14ac:dyDescent="0.25">
      <c r="B23" s="167" t="s">
        <v>64</v>
      </c>
      <c r="C23" s="167"/>
      <c r="D23" s="168"/>
      <c r="E23" s="79">
        <f t="shared" ref="E23:J23" si="10">+$K$23*E10</f>
        <v>0</v>
      </c>
      <c r="F23" s="79">
        <f t="shared" si="10"/>
        <v>0</v>
      </c>
      <c r="G23" s="79">
        <f t="shared" si="10"/>
        <v>0</v>
      </c>
      <c r="H23" s="79">
        <f t="shared" si="10"/>
        <v>0</v>
      </c>
      <c r="I23" s="79">
        <f t="shared" si="10"/>
        <v>0</v>
      </c>
      <c r="J23" s="80">
        <f t="shared" si="10"/>
        <v>0</v>
      </c>
      <c r="K23" s="129">
        <f>+K11-K16-K17-K18</f>
        <v>0</v>
      </c>
      <c r="L23" s="138" t="s">
        <v>81</v>
      </c>
      <c r="N23" s="34"/>
      <c r="O23" s="53" t="s">
        <v>10</v>
      </c>
      <c r="P23" s="50">
        <v>0.7</v>
      </c>
      <c r="Q23" s="51">
        <v>0.3</v>
      </c>
    </row>
    <row r="24" spans="1:17" ht="3" customHeight="1" x14ac:dyDescent="0.2">
      <c r="A24" s="6"/>
      <c r="B24" s="4"/>
      <c r="C24" s="35"/>
      <c r="D24" s="35"/>
      <c r="E24" s="35"/>
      <c r="F24" s="35"/>
      <c r="G24" s="35"/>
      <c r="H24" s="35"/>
      <c r="I24" s="35"/>
      <c r="J24" s="35"/>
      <c r="K24" s="73"/>
      <c r="L24" s="138"/>
      <c r="N24" s="34"/>
    </row>
    <row r="25" spans="1:17" ht="3" customHeight="1" thickBot="1" x14ac:dyDescent="0.25">
      <c r="C25" s="59"/>
      <c r="D25" s="59"/>
      <c r="E25" s="59"/>
      <c r="F25" s="60"/>
      <c r="G25" s="34"/>
      <c r="H25" s="36"/>
      <c r="I25" s="36"/>
      <c r="J25" s="36"/>
      <c r="K25" s="61"/>
      <c r="L25" s="138"/>
      <c r="N25" s="52"/>
      <c r="O25" s="49"/>
      <c r="P25" s="49"/>
      <c r="Q25" s="49"/>
    </row>
    <row r="26" spans="1:17" ht="17.45" customHeight="1" thickTop="1" thickBot="1" x14ac:dyDescent="0.25">
      <c r="C26" s="36"/>
      <c r="D26" s="36"/>
      <c r="E26" s="36"/>
      <c r="F26" s="38"/>
      <c r="G26" s="39"/>
      <c r="H26" s="40"/>
      <c r="I26" s="40"/>
      <c r="J26" s="40"/>
      <c r="K26" s="62" t="s">
        <v>20</v>
      </c>
      <c r="L26" s="138"/>
      <c r="N26" s="52" t="s">
        <v>9</v>
      </c>
      <c r="O26" s="49">
        <v>6576</v>
      </c>
      <c r="P26" s="49">
        <f>+O26*0.7</f>
        <v>4603.2</v>
      </c>
      <c r="Q26" s="49">
        <f>+O26-P26</f>
        <v>1972.8000000000002</v>
      </c>
    </row>
    <row r="27" spans="1:17" ht="3" customHeight="1" x14ac:dyDescent="0.2">
      <c r="A27" s="3"/>
      <c r="B27" s="5"/>
      <c r="C27" s="35"/>
      <c r="D27" s="35"/>
      <c r="E27" s="35"/>
      <c r="F27" s="41"/>
      <c r="G27" s="37"/>
      <c r="H27" s="35"/>
      <c r="I27" s="35"/>
      <c r="J27" s="35"/>
      <c r="K27" s="31"/>
      <c r="L27" s="138"/>
      <c r="N27" s="34"/>
    </row>
    <row r="28" spans="1:17" x14ac:dyDescent="0.2">
      <c r="B28" s="194"/>
      <c r="C28" s="195"/>
      <c r="D28" s="196"/>
      <c r="E28" s="81">
        <f t="shared" ref="E28:J28" si="11">+$K$28*E10</f>
        <v>0</v>
      </c>
      <c r="F28" s="81">
        <f t="shared" si="11"/>
        <v>0</v>
      </c>
      <c r="G28" s="81">
        <f t="shared" si="11"/>
        <v>0</v>
      </c>
      <c r="H28" s="81">
        <f t="shared" si="11"/>
        <v>0</v>
      </c>
      <c r="I28" s="81">
        <f t="shared" si="11"/>
        <v>0</v>
      </c>
      <c r="J28" s="81">
        <f t="shared" si="11"/>
        <v>0</v>
      </c>
      <c r="K28" s="71"/>
      <c r="L28" s="139" t="s">
        <v>82</v>
      </c>
      <c r="N28" s="34"/>
    </row>
    <row r="29" spans="1:17" ht="17.25" customHeight="1" thickBot="1" x14ac:dyDescent="0.25">
      <c r="B29" s="206" t="s">
        <v>8</v>
      </c>
      <c r="C29" s="207"/>
      <c r="D29" s="208"/>
      <c r="E29" s="81">
        <f t="shared" ref="E29:J29" si="12">$K$29*E10</f>
        <v>0</v>
      </c>
      <c r="F29" s="81">
        <f t="shared" si="12"/>
        <v>0</v>
      </c>
      <c r="G29" s="81">
        <f t="shared" si="12"/>
        <v>0</v>
      </c>
      <c r="H29" s="81">
        <f t="shared" si="12"/>
        <v>0</v>
      </c>
      <c r="I29" s="81">
        <f t="shared" si="12"/>
        <v>0</v>
      </c>
      <c r="J29" s="81">
        <f t="shared" si="12"/>
        <v>0</v>
      </c>
      <c r="K29" s="117">
        <v>0</v>
      </c>
      <c r="L29" s="139" t="s">
        <v>83</v>
      </c>
      <c r="N29" s="34"/>
    </row>
    <row r="30" spans="1:17" ht="20.25" customHeight="1" thickTop="1" thickBot="1" x14ac:dyDescent="0.25">
      <c r="B30" s="209"/>
      <c r="C30" s="210"/>
      <c r="D30" s="211"/>
      <c r="E30" s="81">
        <f t="shared" ref="E30:J30" si="13">$K$30*E10</f>
        <v>0</v>
      </c>
      <c r="F30" s="81">
        <f t="shared" si="13"/>
        <v>0</v>
      </c>
      <c r="G30" s="81">
        <f t="shared" si="13"/>
        <v>0</v>
      </c>
      <c r="H30" s="81">
        <f t="shared" si="13"/>
        <v>0</v>
      </c>
      <c r="I30" s="81">
        <f t="shared" si="13"/>
        <v>0</v>
      </c>
      <c r="J30" s="81">
        <f t="shared" si="13"/>
        <v>0</v>
      </c>
      <c r="K30" s="106">
        <f>SUM(K23:K29)</f>
        <v>0</v>
      </c>
      <c r="L30" s="139" t="s">
        <v>84</v>
      </c>
      <c r="N30" s="34"/>
    </row>
    <row r="31" spans="1:17" ht="12.75" customHeight="1" thickTop="1" thickBot="1" x14ac:dyDescent="0.25">
      <c r="B31" s="8"/>
      <c r="C31" s="42"/>
      <c r="D31" s="42"/>
      <c r="E31" s="42"/>
      <c r="F31" s="42"/>
      <c r="G31" s="42"/>
      <c r="H31" s="42"/>
      <c r="I31" s="42"/>
      <c r="J31" s="42"/>
      <c r="K31" s="96"/>
      <c r="L31" s="138"/>
      <c r="N31" s="34"/>
    </row>
    <row r="32" spans="1:17" ht="16.5" customHeight="1" thickTop="1" x14ac:dyDescent="0.2">
      <c r="B32" s="158" t="s">
        <v>52</v>
      </c>
      <c r="C32" s="159"/>
      <c r="D32" s="160"/>
      <c r="E32" s="77">
        <f t="shared" ref="E32:J32" si="14">$K$32*E10</f>
        <v>0</v>
      </c>
      <c r="F32" s="77">
        <f t="shared" si="14"/>
        <v>0</v>
      </c>
      <c r="G32" s="77">
        <f t="shared" si="14"/>
        <v>0</v>
      </c>
      <c r="H32" s="77">
        <f t="shared" si="14"/>
        <v>0</v>
      </c>
      <c r="I32" s="77">
        <f t="shared" si="14"/>
        <v>0</v>
      </c>
      <c r="J32" s="102">
        <f t="shared" si="14"/>
        <v>0</v>
      </c>
      <c r="K32" s="105">
        <f>SUM(K15*0.0765)</f>
        <v>0</v>
      </c>
      <c r="L32" s="138" t="s">
        <v>85</v>
      </c>
      <c r="M32" s="98"/>
      <c r="N32" s="34"/>
    </row>
    <row r="33" spans="1:14" ht="16.5" customHeight="1" x14ac:dyDescent="0.2">
      <c r="B33" s="161" t="s">
        <v>56</v>
      </c>
      <c r="C33" s="162"/>
      <c r="D33" s="163"/>
      <c r="E33" s="81">
        <f t="shared" ref="E33:J33" si="15">$K$33*E10</f>
        <v>0</v>
      </c>
      <c r="F33" s="81">
        <f t="shared" si="15"/>
        <v>0</v>
      </c>
      <c r="G33" s="81">
        <f t="shared" si="15"/>
        <v>0</v>
      </c>
      <c r="H33" s="81">
        <f t="shared" si="15"/>
        <v>0</v>
      </c>
      <c r="I33" s="81">
        <f t="shared" si="15"/>
        <v>0</v>
      </c>
      <c r="J33" s="103">
        <f t="shared" si="15"/>
        <v>0</v>
      </c>
      <c r="K33" s="132"/>
      <c r="L33" s="138" t="s">
        <v>86</v>
      </c>
      <c r="N33" s="52">
        <f>19400*0.14</f>
        <v>2716.0000000000005</v>
      </c>
    </row>
    <row r="34" spans="1:14" ht="16.5" customHeight="1" x14ac:dyDescent="0.2">
      <c r="B34" s="164"/>
      <c r="C34" s="165"/>
      <c r="D34" s="166"/>
      <c r="E34" s="81">
        <f t="shared" ref="E34:J34" si="16">+$K$34*E10</f>
        <v>0</v>
      </c>
      <c r="F34" s="81">
        <f t="shared" si="16"/>
        <v>0</v>
      </c>
      <c r="G34" s="81">
        <f t="shared" si="16"/>
        <v>0</v>
      </c>
      <c r="H34" s="81">
        <f t="shared" si="16"/>
        <v>0</v>
      </c>
      <c r="I34" s="81">
        <f t="shared" si="16"/>
        <v>0</v>
      </c>
      <c r="J34" s="103">
        <f t="shared" si="16"/>
        <v>0</v>
      </c>
      <c r="K34" s="78"/>
      <c r="L34" s="138" t="s">
        <v>87</v>
      </c>
      <c r="M34" s="98"/>
      <c r="N34" s="34">
        <f>19400*0.03</f>
        <v>582</v>
      </c>
    </row>
    <row r="35" spans="1:14" ht="16.5" customHeight="1" x14ac:dyDescent="0.2">
      <c r="B35" s="164"/>
      <c r="C35" s="165"/>
      <c r="D35" s="166"/>
      <c r="E35" s="81">
        <f t="shared" ref="E35:J35" si="17">$K$35*E10</f>
        <v>0</v>
      </c>
      <c r="F35" s="81">
        <f t="shared" si="17"/>
        <v>0</v>
      </c>
      <c r="G35" s="81">
        <f t="shared" si="17"/>
        <v>0</v>
      </c>
      <c r="H35" s="81">
        <f t="shared" si="17"/>
        <v>0</v>
      </c>
      <c r="I35" s="81">
        <f t="shared" si="17"/>
        <v>0</v>
      </c>
      <c r="J35" s="103">
        <f t="shared" si="17"/>
        <v>0</v>
      </c>
      <c r="K35" s="78"/>
      <c r="L35" s="138" t="s">
        <v>88</v>
      </c>
      <c r="M35" s="45"/>
      <c r="N35" s="34">
        <f>19400*0.03</f>
        <v>582</v>
      </c>
    </row>
    <row r="36" spans="1:14" ht="17.25" customHeight="1" thickBot="1" x14ac:dyDescent="0.25">
      <c r="B36" s="215"/>
      <c r="C36" s="216"/>
      <c r="D36" s="217"/>
      <c r="E36" s="81">
        <f t="shared" ref="E36:J36" si="18">+$K$36*E10</f>
        <v>0</v>
      </c>
      <c r="F36" s="81">
        <f t="shared" si="18"/>
        <v>0</v>
      </c>
      <c r="G36" s="81">
        <f t="shared" si="18"/>
        <v>0</v>
      </c>
      <c r="H36" s="81">
        <f t="shared" si="18"/>
        <v>0</v>
      </c>
      <c r="I36" s="81">
        <f t="shared" si="18"/>
        <v>0</v>
      </c>
      <c r="J36" s="103">
        <f t="shared" si="18"/>
        <v>0</v>
      </c>
      <c r="K36" s="104"/>
      <c r="L36" s="138" t="s">
        <v>89</v>
      </c>
      <c r="N36" s="34"/>
    </row>
    <row r="37" spans="1:14" ht="3" customHeight="1" x14ac:dyDescent="0.2">
      <c r="A37" s="6"/>
      <c r="B37" s="9"/>
      <c r="C37" s="43"/>
      <c r="D37" s="43"/>
      <c r="E37" s="43"/>
      <c r="F37" s="43"/>
      <c r="G37" s="43"/>
      <c r="H37" s="43"/>
      <c r="I37" s="43"/>
      <c r="J37" s="43"/>
      <c r="K37" s="97"/>
      <c r="L37" s="140"/>
      <c r="N37" s="34"/>
    </row>
    <row r="38" spans="1:14" ht="24" customHeight="1" thickBot="1" x14ac:dyDescent="0.25">
      <c r="B38" s="155" t="s">
        <v>60</v>
      </c>
      <c r="C38" s="156"/>
      <c r="D38" s="157"/>
      <c r="E38" s="130">
        <f t="shared" ref="E38:J38" si="19">SUM(E15,E28:E29,E32:E36)</f>
        <v>0</v>
      </c>
      <c r="F38" s="130">
        <f t="shared" si="19"/>
        <v>0</v>
      </c>
      <c r="G38" s="130">
        <f t="shared" si="19"/>
        <v>0</v>
      </c>
      <c r="H38" s="130">
        <f t="shared" si="19"/>
        <v>0</v>
      </c>
      <c r="I38" s="130">
        <f t="shared" si="19"/>
        <v>0</v>
      </c>
      <c r="J38" s="130">
        <f t="shared" si="19"/>
        <v>0</v>
      </c>
      <c r="K38" s="130">
        <f>SUM(K15,K28:K29,K32:K36)</f>
        <v>0</v>
      </c>
      <c r="L38" s="138" t="s">
        <v>90</v>
      </c>
      <c r="N38" s="34"/>
    </row>
    <row r="39" spans="1:14" ht="19.5" customHeight="1" thickBot="1" x14ac:dyDescent="0.25">
      <c r="A39" s="2"/>
      <c r="B39" s="2"/>
      <c r="C39" s="7"/>
      <c r="D39" s="7"/>
      <c r="E39" s="7"/>
      <c r="F39" s="7"/>
      <c r="G39" s="7"/>
      <c r="H39" s="7"/>
      <c r="I39" s="7"/>
      <c r="J39" s="7"/>
      <c r="K39" s="32"/>
      <c r="L39" s="141"/>
    </row>
    <row r="40" spans="1:14" ht="14.25" customHeight="1" x14ac:dyDescent="0.2">
      <c r="A40" s="2"/>
      <c r="B40" s="2"/>
      <c r="C40" s="2"/>
      <c r="D40" s="2"/>
      <c r="E40" s="7"/>
      <c r="F40" s="7"/>
      <c r="G40" s="7"/>
      <c r="H40" s="7"/>
      <c r="I40" s="7"/>
      <c r="J40" s="218" t="s">
        <v>40</v>
      </c>
      <c r="K40" s="219"/>
      <c r="L40" s="141"/>
    </row>
    <row r="41" spans="1:14" x14ac:dyDescent="0.2">
      <c r="A41" s="225" t="s">
        <v>16</v>
      </c>
      <c r="B41" s="226"/>
      <c r="C41" s="118"/>
      <c r="D41" s="22" t="s">
        <v>20</v>
      </c>
      <c r="E41" s="7"/>
      <c r="F41" s="7"/>
      <c r="G41" s="7"/>
      <c r="H41" s="7"/>
      <c r="I41" s="7"/>
      <c r="J41" s="75"/>
      <c r="K41" s="76"/>
      <c r="L41" s="141"/>
    </row>
    <row r="42" spans="1:14" x14ac:dyDescent="0.2">
      <c r="A42" s="171" t="s">
        <v>17</v>
      </c>
      <c r="B42" s="223"/>
      <c r="C42" s="223"/>
      <c r="D42" s="224"/>
      <c r="E42" s="2"/>
      <c r="F42" s="2"/>
      <c r="G42" s="2"/>
      <c r="H42" s="2"/>
      <c r="I42" s="2"/>
      <c r="J42" s="121"/>
      <c r="K42" s="122" t="s">
        <v>42</v>
      </c>
      <c r="L42" s="141"/>
    </row>
    <row r="43" spans="1:14" x14ac:dyDescent="0.2">
      <c r="A43" s="23" t="s">
        <v>5</v>
      </c>
      <c r="B43" s="119"/>
      <c r="C43" s="2" t="s">
        <v>6</v>
      </c>
      <c r="D43" s="19"/>
      <c r="E43" s="2"/>
      <c r="F43" s="2"/>
      <c r="G43" s="2"/>
      <c r="H43" s="2"/>
      <c r="I43" s="2"/>
      <c r="J43" s="123"/>
      <c r="K43" s="124"/>
    </row>
    <row r="44" spans="1:14" x14ac:dyDescent="0.2">
      <c r="A44" s="20"/>
      <c r="B44" s="6"/>
      <c r="C44" s="6"/>
      <c r="D44" s="21"/>
      <c r="E44" s="2"/>
      <c r="F44" s="2"/>
      <c r="G44" s="2"/>
      <c r="H44" s="2"/>
      <c r="I44" s="2"/>
      <c r="J44" s="121"/>
      <c r="K44" s="122" t="s">
        <v>43</v>
      </c>
    </row>
    <row r="45" spans="1:14" x14ac:dyDescent="0.2">
      <c r="A45" s="2"/>
      <c r="B45" s="2"/>
      <c r="C45" s="2"/>
      <c r="D45" s="2"/>
      <c r="E45" s="2"/>
      <c r="F45" s="2"/>
      <c r="G45" s="2"/>
      <c r="H45" s="2"/>
      <c r="I45" s="2"/>
      <c r="J45" s="123"/>
      <c r="K45" s="124"/>
    </row>
    <row r="46" spans="1:14" ht="18" x14ac:dyDescent="0.25">
      <c r="A46" s="91"/>
      <c r="B46" s="227"/>
      <c r="C46" s="227"/>
      <c r="D46" s="227"/>
      <c r="E46" s="2"/>
      <c r="F46" s="2"/>
      <c r="G46" s="2"/>
      <c r="H46" s="2"/>
      <c r="I46" s="2"/>
      <c r="J46" s="121"/>
      <c r="K46" s="122" t="s">
        <v>44</v>
      </c>
    </row>
    <row r="47" spans="1:14" ht="18" x14ac:dyDescent="0.25">
      <c r="A47" s="92"/>
      <c r="B47" s="92"/>
      <c r="C47" s="92"/>
      <c r="D47" s="93"/>
      <c r="E47" s="2"/>
      <c r="F47" s="2"/>
      <c r="G47" s="2"/>
      <c r="H47" s="2"/>
      <c r="I47" s="2"/>
      <c r="J47" s="123"/>
      <c r="K47" s="124"/>
    </row>
    <row r="48" spans="1:14" x14ac:dyDescent="0.2">
      <c r="A48" s="94"/>
      <c r="B48" s="94"/>
      <c r="C48" s="94"/>
      <c r="D48" s="94"/>
      <c r="E48" s="2"/>
      <c r="F48" s="2"/>
      <c r="G48" s="2"/>
      <c r="H48" s="2"/>
      <c r="I48" s="2"/>
      <c r="J48" s="121"/>
      <c r="K48" s="122" t="s">
        <v>45</v>
      </c>
    </row>
    <row r="49" spans="1:13" x14ac:dyDescent="0.2">
      <c r="A49"/>
      <c r="B49"/>
      <c r="C49"/>
      <c r="D49"/>
      <c r="E49" s="2"/>
      <c r="F49" s="2"/>
      <c r="G49" s="2"/>
      <c r="H49" s="2"/>
      <c r="I49" s="2"/>
      <c r="J49" s="123"/>
      <c r="K49" s="124"/>
    </row>
    <row r="50" spans="1:13" x14ac:dyDescent="0.2">
      <c r="C50" s="46"/>
      <c r="D50" s="47"/>
      <c r="E50" s="2"/>
      <c r="F50" s="2"/>
      <c r="G50" s="2"/>
      <c r="H50" s="2"/>
      <c r="I50" s="2"/>
      <c r="J50" s="121"/>
      <c r="K50" s="122" t="s">
        <v>46</v>
      </c>
    </row>
    <row r="51" spans="1:13" x14ac:dyDescent="0.2">
      <c r="B51" s="222"/>
      <c r="C51" s="222"/>
      <c r="D51" s="222"/>
      <c r="E51" s="2"/>
      <c r="F51" s="2"/>
      <c r="G51" s="2"/>
      <c r="H51" s="2"/>
      <c r="I51" s="2"/>
      <c r="J51" s="123"/>
      <c r="K51" s="124"/>
    </row>
    <row r="52" spans="1:13" x14ac:dyDescent="0.2">
      <c r="B52" s="24" t="s">
        <v>7</v>
      </c>
      <c r="C52" s="24"/>
      <c r="D52" s="24"/>
      <c r="E52" s="2"/>
      <c r="F52" s="2"/>
      <c r="G52" s="2"/>
      <c r="H52" s="2"/>
      <c r="I52" s="2"/>
      <c r="J52" s="121"/>
      <c r="K52" s="122" t="s">
        <v>47</v>
      </c>
    </row>
    <row r="53" spans="1:13" x14ac:dyDescent="0.2">
      <c r="E53" s="2"/>
      <c r="J53" s="123"/>
      <c r="K53" s="124"/>
    </row>
    <row r="54" spans="1:13" ht="13.5" thickBot="1" x14ac:dyDescent="0.25">
      <c r="J54" s="228" t="s">
        <v>91</v>
      </c>
      <c r="K54" s="229"/>
    </row>
    <row r="55" spans="1:13" ht="34.5" x14ac:dyDescent="0.45">
      <c r="A55" s="58"/>
      <c r="E55" s="47"/>
      <c r="F55" s="47"/>
      <c r="G55" s="47"/>
      <c r="H55" s="48"/>
    </row>
    <row r="56" spans="1:13" ht="31.9" customHeight="1" x14ac:dyDescent="0.2">
      <c r="B56" s="125" t="s">
        <v>48</v>
      </c>
      <c r="C56" s="220" t="s">
        <v>65</v>
      </c>
      <c r="D56" s="220"/>
      <c r="E56" s="220" t="s">
        <v>66</v>
      </c>
      <c r="F56" s="220"/>
      <c r="G56" s="221" t="s">
        <v>67</v>
      </c>
      <c r="H56" s="221"/>
      <c r="I56" s="230" t="s">
        <v>69</v>
      </c>
      <c r="J56" s="230"/>
      <c r="K56" s="133" t="s">
        <v>68</v>
      </c>
      <c r="L56" s="143"/>
    </row>
    <row r="57" spans="1:13" ht="30" customHeight="1" x14ac:dyDescent="0.35">
      <c r="M57" s="74"/>
    </row>
  </sheetData>
  <sheetProtection algorithmName="SHA-512" hashValue="U9bp4fs9tb0EubSpuThtXR2qQBLzflpwihBivqSv/Hjr/nL1EPh2vPi1ATjPtD/rzOJNtmTmKCQKi+48xXDgGA==" saltValue="19+xsPjPGuwldCdTnzkdRA==" spinCount="100000" sheet="1" objects="1" scenarios="1"/>
  <mergeCells count="50">
    <mergeCell ref="A41:B41"/>
    <mergeCell ref="B46:D46"/>
    <mergeCell ref="J54:K54"/>
    <mergeCell ref="I56:J56"/>
    <mergeCell ref="C56:D56"/>
    <mergeCell ref="E56:F56"/>
    <mergeCell ref="G56:H56"/>
    <mergeCell ref="B51:D51"/>
    <mergeCell ref="A42:D42"/>
    <mergeCell ref="B21:D21"/>
    <mergeCell ref="B18:D18"/>
    <mergeCell ref="B20:D20"/>
    <mergeCell ref="B36:D36"/>
    <mergeCell ref="J40:K40"/>
    <mergeCell ref="B22:D22"/>
    <mergeCell ref="K6:L6"/>
    <mergeCell ref="K5:L5"/>
    <mergeCell ref="A1:L1"/>
    <mergeCell ref="A3:B3"/>
    <mergeCell ref="J3:L3"/>
    <mergeCell ref="A5:B5"/>
    <mergeCell ref="C6:F6"/>
    <mergeCell ref="F3:G3"/>
    <mergeCell ref="F4:G4"/>
    <mergeCell ref="H4:I4"/>
    <mergeCell ref="A11:A15"/>
    <mergeCell ref="B13:D13"/>
    <mergeCell ref="B15:D15"/>
    <mergeCell ref="B11:D11"/>
    <mergeCell ref="B16:D16"/>
    <mergeCell ref="B38:D38"/>
    <mergeCell ref="B32:D32"/>
    <mergeCell ref="B33:D33"/>
    <mergeCell ref="B34:D34"/>
    <mergeCell ref="B23:D23"/>
    <mergeCell ref="B28:D28"/>
    <mergeCell ref="B29:D29"/>
    <mergeCell ref="B30:D30"/>
    <mergeCell ref="B35:D35"/>
    <mergeCell ref="I7:J7"/>
    <mergeCell ref="C3:E3"/>
    <mergeCell ref="C5:F5"/>
    <mergeCell ref="E20:J20"/>
    <mergeCell ref="B19:D19"/>
    <mergeCell ref="B12:D12"/>
    <mergeCell ref="C9:D9"/>
    <mergeCell ref="C10:D10"/>
    <mergeCell ref="B9:B10"/>
    <mergeCell ref="B17:D17"/>
    <mergeCell ref="B14:D14"/>
  </mergeCells>
  <phoneticPr fontId="0" type="noConversion"/>
  <pageMargins left="0.5" right="0.3" top="0.5" bottom="0.5" header="0" footer="0"/>
  <pageSetup scale="78" orientation="portrait" r:id="rId1"/>
  <headerFooter alignWithMargins="0"/>
  <ignoredErrors>
    <ignoredError sqref="K10 G21:J23 G29:J29 G32:J32 G17:J1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'Drop down Lists'!$B$2:$B$11</xm:f>
          </x14:formula1>
          <xm:sqref>J3:L3</xm:sqref>
        </x14:dataValidation>
        <x14:dataValidation type="list" allowBlank="1" showInputMessage="1" showErrorMessage="1" xr:uid="{00000000-0002-0000-0000-000001000000}">
          <x14:formula1>
            <xm:f>'Drop down Lists'!$C$2:$C$16</xm:f>
          </x14:formula1>
          <xm:sqref>C7</xm:sqref>
        </x14:dataValidation>
        <x14:dataValidation type="list" allowBlank="1" showInputMessage="1" showErrorMessage="1" xr:uid="{00000000-0002-0000-0000-000002000000}">
          <x14:formula1>
            <xm:f>'Drop down Lists'!$D$2:$D$6</xm:f>
          </x14:formula1>
          <xm:sqref>E7</xm:sqref>
        </x14:dataValidation>
        <x14:dataValidation type="list" allowBlank="1" showInputMessage="1" showErrorMessage="1" xr:uid="{00000000-0002-0000-0000-000003000000}">
          <x14:formula1>
            <xm:f>'Drop down Lists'!$A$1:$A$2</xm:f>
          </x14:formula1>
          <xm:sqref>H7</xm:sqref>
        </x14:dataValidation>
        <x14:dataValidation type="list" allowBlank="1" showInputMessage="1" showErrorMessage="1" xr:uid="{75EABC99-7F8A-43DB-881E-F6A98D87940D}">
          <x14:formula1>
            <xm:f>'Drop down Lists'!$A$1:$A$3</xm:f>
          </x14:formula1>
          <xm:sqref>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A5B15-F273-4186-A042-D38383701628}">
  <sheetPr codeName="Sheet3"/>
  <dimension ref="A1:D14"/>
  <sheetViews>
    <sheetView workbookViewId="0">
      <selection activeCell="I8" sqref="I8"/>
    </sheetView>
  </sheetViews>
  <sheetFormatPr defaultRowHeight="12.75" x14ac:dyDescent="0.2"/>
  <cols>
    <col min="2" max="2" width="17.42578125" bestFit="1" customWidth="1"/>
    <col min="3" max="3" width="13.28515625" customWidth="1"/>
  </cols>
  <sheetData>
    <row r="1" spans="1:4" x14ac:dyDescent="0.2">
      <c r="A1" t="s">
        <v>18</v>
      </c>
      <c r="B1" s="65" t="s">
        <v>22</v>
      </c>
      <c r="C1" s="65" t="s">
        <v>32</v>
      </c>
      <c r="D1" s="65" t="s">
        <v>35</v>
      </c>
    </row>
    <row r="2" spans="1:4" x14ac:dyDescent="0.2">
      <c r="A2" s="64" t="s">
        <v>19</v>
      </c>
      <c r="B2" s="64" t="s">
        <v>28</v>
      </c>
      <c r="C2" s="64" t="s">
        <v>49</v>
      </c>
      <c r="D2" s="107">
        <v>0.25</v>
      </c>
    </row>
    <row r="3" spans="1:4" x14ac:dyDescent="0.2">
      <c r="B3" s="64" t="s">
        <v>29</v>
      </c>
      <c r="C3" s="64" t="s">
        <v>50</v>
      </c>
      <c r="D3" s="107">
        <v>0.5</v>
      </c>
    </row>
    <row r="4" spans="1:4" x14ac:dyDescent="0.2">
      <c r="B4" s="64" t="s">
        <v>25</v>
      </c>
      <c r="C4" s="64" t="s">
        <v>51</v>
      </c>
      <c r="D4" s="107">
        <v>0.75</v>
      </c>
    </row>
    <row r="5" spans="1:4" x14ac:dyDescent="0.2">
      <c r="B5" s="64" t="s">
        <v>26</v>
      </c>
      <c r="C5" s="64"/>
      <c r="D5" s="107">
        <v>1</v>
      </c>
    </row>
    <row r="6" spans="1:4" x14ac:dyDescent="0.2">
      <c r="B6" s="64" t="s">
        <v>31</v>
      </c>
      <c r="C6" s="64" t="s">
        <v>20</v>
      </c>
      <c r="D6" s="107"/>
    </row>
    <row r="7" spans="1:4" x14ac:dyDescent="0.2">
      <c r="B7" s="64" t="s">
        <v>30</v>
      </c>
      <c r="C7" s="64" t="s">
        <v>20</v>
      </c>
    </row>
    <row r="8" spans="1:4" x14ac:dyDescent="0.2">
      <c r="A8" s="64" t="s">
        <v>20</v>
      </c>
      <c r="B8" s="64" t="s">
        <v>23</v>
      </c>
      <c r="C8" s="64" t="s">
        <v>20</v>
      </c>
    </row>
    <row r="9" spans="1:4" x14ac:dyDescent="0.2">
      <c r="B9" s="64" t="s">
        <v>24</v>
      </c>
      <c r="C9" s="64" t="s">
        <v>20</v>
      </c>
    </row>
    <row r="10" spans="1:4" x14ac:dyDescent="0.2">
      <c r="B10" s="64" t="s">
        <v>27</v>
      </c>
      <c r="C10" s="64" t="s">
        <v>20</v>
      </c>
      <c r="D10" s="64" t="s">
        <v>20</v>
      </c>
    </row>
    <row r="11" spans="1:4" x14ac:dyDescent="0.2">
      <c r="C11" s="64" t="s">
        <v>20</v>
      </c>
    </row>
    <row r="12" spans="1:4" x14ac:dyDescent="0.2">
      <c r="C12" s="64" t="s">
        <v>20</v>
      </c>
    </row>
    <row r="13" spans="1:4" x14ac:dyDescent="0.2">
      <c r="C13" s="64" t="s">
        <v>20</v>
      </c>
    </row>
    <row r="14" spans="1:4" x14ac:dyDescent="0.2">
      <c r="C14" s="64" t="s">
        <v>20</v>
      </c>
    </row>
  </sheetData>
  <sheetProtection algorithmName="SHA-512" hashValue="Cn9tdohAUpQHJTD78MqLcY08QhvLvfrcP8+/cFxgQN2MAikOb3L4KyRuVwDOxila5XirbGqWEQ24ox1bsGOc7A==" saltValue="ZdxHMDih8sEh/yuBEniHO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14D343430F6B4598CB31BB8A9EFB92" ma:contentTypeVersion="6" ma:contentTypeDescription="Create a new document." ma:contentTypeScope="" ma:versionID="cd0b2d52612f7d1be8de1a65bddeaf5c">
  <xsd:schema xmlns:xsd="http://www.w3.org/2001/XMLSchema" xmlns:xs="http://www.w3.org/2001/XMLSchema" xmlns:p="http://schemas.microsoft.com/office/2006/metadata/properties" xmlns:ns2="4c4a1450-f8c5-4a66-87b7-61ad3effbbf4" xmlns:ns3="dbf1d217-fcff-488e-b4a9-acc64ae69dc5" targetNamespace="http://schemas.microsoft.com/office/2006/metadata/properties" ma:root="true" ma:fieldsID="cbff4171007bd15a1dc1a9c28da4d269" ns2:_="" ns3:_="">
    <xsd:import namespace="4c4a1450-f8c5-4a66-87b7-61ad3effbbf4"/>
    <xsd:import namespace="dbf1d217-fcff-488e-b4a9-acc64ae69d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a1450-f8c5-4a66-87b7-61ad3effbb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1d217-fcff-488e-b4a9-acc64ae69d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BF66E0-3820-4307-9250-77D5D432B6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4a1450-f8c5-4a66-87b7-61ad3effbbf4"/>
    <ds:schemaRef ds:uri="dbf1d217-fcff-488e-b4a9-acc64ae69d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01089B-C034-4E7B-8342-45A8D2436B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21210D-418E-413C-B5D6-B9679BE7F94C}">
  <ds:schemaRefs>
    <ds:schemaRef ds:uri="4c4a1450-f8c5-4a66-87b7-61ad3effbbf4"/>
    <ds:schemaRef ds:uri="dbf1d217-fcff-488e-b4a9-acc64ae69dc5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SALARY SHEET</vt:lpstr>
      <vt:lpstr>Drop down Lists</vt:lpstr>
      <vt:lpstr>'SALARY SHEET'!Print_Area</vt:lpstr>
    </vt:vector>
  </TitlesOfParts>
  <Company>Midland North District 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Worksheet</dc:title>
  <dc:subject>Salary Sheet With Interactive Macros</dc:subject>
  <dc:creator>A. Arthur Tucker</dc:creator>
  <cp:lastModifiedBy>Melissa Shortridge</cp:lastModifiedBy>
  <cp:lastPrinted>2020-07-22T14:10:04Z</cp:lastPrinted>
  <dcterms:created xsi:type="dcterms:W3CDTF">1996-12-04T21:36:09Z</dcterms:created>
  <dcterms:modified xsi:type="dcterms:W3CDTF">2020-07-23T18:23:25Z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0x0101007814D343430F6B4598CB31BB8A9EFB92</vt:lpwstr>
  </property>
</Properties>
</file>